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0830" yWindow="105" windowWidth="10530" windowHeight="11760" tabRatio="829" activeTab="0"/>
  </bookViews>
  <sheets>
    <sheet name="Slutsummering" sheetId="1" r:id="rId1"/>
    <sheet name="D14-15" sheetId="2" r:id="rId2"/>
    <sheet name="H14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'D14-15'!$A$1:$AQ$50</definedName>
    <definedName name="_xlnm.Print_Area" localSheetId="2">'H14-15'!$A$1:$AQ$50</definedName>
  </definedNames>
  <calcPr fullCalcOnLoad="1"/>
</workbook>
</file>

<file path=xl/sharedStrings.xml><?xml version="1.0" encoding="utf-8"?>
<sst xmlns="http://schemas.openxmlformats.org/spreadsheetml/2006/main" count="578" uniqueCount="205">
  <si>
    <t>Plats</t>
  </si>
  <si>
    <t>Poäng</t>
  </si>
  <si>
    <t>Rang</t>
  </si>
  <si>
    <t>Namn</t>
  </si>
  <si>
    <t>Klubb</t>
  </si>
  <si>
    <t xml:space="preserve">Deltagarpoäng: </t>
  </si>
  <si>
    <t>Damer 14-15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</si>
  <si>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</si>
  <si>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</si>
  <si>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</si>
  <si>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</si>
  <si>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</si>
  <si>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</si>
  <si>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</si>
  <si>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</si>
  <si>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</si>
  <si>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</si>
  <si>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</si>
  <si>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</si>
  <si>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</si>
  <si>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</si>
  <si>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</si>
  <si>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</si>
  <si>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</si>
  <si>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</si>
  <si>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</si>
  <si>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</si>
  <si>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</si>
  <si>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</si>
  <si>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</si>
  <si>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</si>
  <si>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</si>
  <si>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</si>
  <si>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</si>
  <si>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</si>
  <si>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</si>
  <si>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</si>
  <si>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</si>
  <si>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</si>
  <si>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</si>
  <si>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</si>
  <si>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</si>
  <si>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</si>
  <si>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</si>
  <si>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</si>
  <si>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</si>
  <si>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</si>
  <si>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</si>
  <si>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</si>
  <si>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</si>
  <si>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Herrar 14-15</t>
  </si>
  <si>
    <t>Örebro SL</t>
  </si>
  <si>
    <t>20/2  Åk 1</t>
  </si>
  <si>
    <t>20/2  Åk 2</t>
  </si>
  <si>
    <t>Sälens IF</t>
  </si>
  <si>
    <t>IFK Moras AK</t>
  </si>
  <si>
    <t>Örebro SLF</t>
  </si>
  <si>
    <t>Gävle Alpina SK</t>
  </si>
  <si>
    <t>Bjursås IK</t>
  </si>
  <si>
    <t>Kungsbergets AK</t>
  </si>
  <si>
    <t>Leksands SLK</t>
  </si>
  <si>
    <t>IFK Falun</t>
  </si>
  <si>
    <t>Rättviks SLK</t>
  </si>
  <si>
    <t>Kils SLK</t>
  </si>
  <si>
    <t>Arvika SLK</t>
  </si>
  <si>
    <t>Malungs SLK</t>
  </si>
  <si>
    <t>Kumla SF</t>
  </si>
  <si>
    <t>Norrbärke SK Alpin</t>
  </si>
  <si>
    <t>Ranking Summa av tre bästa</t>
  </si>
  <si>
    <t>Ranking Summa av två bästa</t>
  </si>
  <si>
    <t>Ranking efter summan av de 3 bästa åken</t>
  </si>
  <si>
    <t>Ranking efter summan av de 2 bästa åken</t>
  </si>
  <si>
    <t>Sär-skiljning åk 4</t>
  </si>
  <si>
    <t>Sär- skiljning åk 5</t>
  </si>
  <si>
    <t>Sär-skiljning åk 3</t>
  </si>
  <si>
    <t>Sär- skiljning åk 4</t>
  </si>
  <si>
    <t>Listan måste sorteras efter varje förändring av totalsammanställningen</t>
  </si>
  <si>
    <t>Tjejer</t>
  </si>
  <si>
    <t>Killar</t>
  </si>
  <si>
    <t>Kungsberget GS</t>
  </si>
  <si>
    <t>Funäsdalen SG</t>
  </si>
  <si>
    <t>19/2  Åk 1</t>
  </si>
  <si>
    <t>19/2  Åk 2</t>
  </si>
  <si>
    <t>NILSSON Sara</t>
  </si>
  <si>
    <t>ANDERSSON Lisa</t>
  </si>
  <si>
    <t>EKMAN Louise</t>
  </si>
  <si>
    <t>GRUNDÉN Matilda</t>
  </si>
  <si>
    <t>KJELLBERG Moa</t>
  </si>
  <si>
    <t>RAIJ Sofia</t>
  </si>
  <si>
    <t>ÅSTRÖM Minna</t>
  </si>
  <si>
    <t>SKÖRELID Jonathan</t>
  </si>
  <si>
    <t>KINDBERG Alfred</t>
  </si>
  <si>
    <t>JORÄLV-WERMLUND Daniel</t>
  </si>
  <si>
    <t>BERGMAN Martin</t>
  </si>
  <si>
    <t>HAGA Gustav</t>
  </si>
  <si>
    <t>KLAUSNER WALDESJÖ Jonathan</t>
  </si>
  <si>
    <t>BRÄNDHOLM Sebastian</t>
  </si>
  <si>
    <t>NYMAN Fabian</t>
  </si>
  <si>
    <t>LIFVENDAHL Lisa</t>
  </si>
  <si>
    <t>ÖSTERBERG Lina</t>
  </si>
  <si>
    <t>IFK Grängesberg AK</t>
  </si>
  <si>
    <t>RÖHR Simon</t>
  </si>
  <si>
    <t>Sammanställning USM-kval Region 3, 2011</t>
  </si>
  <si>
    <t>STÅHLBOM Emilia</t>
  </si>
  <si>
    <t>FÄLDT Clara</t>
  </si>
  <si>
    <t>JANSSON Emma</t>
  </si>
  <si>
    <t>LINDSTRÖM Lovisa</t>
  </si>
  <si>
    <t>NORLING Klara</t>
  </si>
  <si>
    <t>PERSSON Malin</t>
  </si>
  <si>
    <t>USM-kval region 3 2011</t>
  </si>
  <si>
    <t>LUNDÈN Rasmus</t>
  </si>
  <si>
    <t>Ranking region 3 SL Damer 2011</t>
  </si>
  <si>
    <t>Ranking region 3 SL Herrar 2011</t>
  </si>
  <si>
    <t>Ranking region 3 GS Damer 2011</t>
  </si>
  <si>
    <t>Ranking region 3 GS Herrar 2011</t>
  </si>
  <si>
    <t>Ranking region 3 SG/DH Damer 2011</t>
  </si>
  <si>
    <t>Ranking region 3 SG/DH Herrar 2011</t>
  </si>
  <si>
    <t>AHLIN Adam</t>
  </si>
  <si>
    <t>GRAHN Filip</t>
  </si>
  <si>
    <t>LARSSON Marcus</t>
  </si>
  <si>
    <t>Avesta AK</t>
  </si>
  <si>
    <t>PELLESGÅRD Oscar</t>
  </si>
  <si>
    <t>SANDBERG Max</t>
  </si>
  <si>
    <t>LARSSON Jakob</t>
  </si>
  <si>
    <t>Valfjällets SLK</t>
  </si>
  <si>
    <t>BÖRJESSON Caroline</t>
  </si>
  <si>
    <t>21/1  Åk2</t>
  </si>
  <si>
    <t>Kungsberget SG</t>
  </si>
  <si>
    <t>22/1  Åk 1</t>
  </si>
  <si>
    <t>22/1  Åk 2</t>
  </si>
  <si>
    <t>28/1  Åk 1</t>
  </si>
  <si>
    <t>28/1  Åk 2</t>
  </si>
  <si>
    <t>Valfjället GS</t>
  </si>
  <si>
    <t>21/1 Åk 1</t>
  </si>
  <si>
    <t>29/1  Åk1</t>
  </si>
  <si>
    <t>29/1  Åk2</t>
  </si>
  <si>
    <t>Valfjället SL</t>
  </si>
  <si>
    <t>USM-kval region 3 2012</t>
  </si>
  <si>
    <t>Mora GS</t>
  </si>
  <si>
    <t>12/2  Åk 1</t>
  </si>
  <si>
    <t>12/2  Åk 2</t>
  </si>
  <si>
    <t>Mora DH</t>
  </si>
  <si>
    <t>11/2  Åk 1</t>
  </si>
  <si>
    <t>11/2  Åk 2</t>
  </si>
  <si>
    <t>18/2  Åk 1</t>
  </si>
  <si>
    <t>18/2  Åk 2</t>
  </si>
  <si>
    <t xml:space="preserve">De 8 bästa åken.  </t>
  </si>
  <si>
    <t>SELLING Joel</t>
  </si>
  <si>
    <t>PETERSON Erik</t>
  </si>
  <si>
    <t>ANDRÉN Emil</t>
  </si>
  <si>
    <t>ANTFOLK Alexander</t>
  </si>
  <si>
    <t>TÖRNQVIST David</t>
  </si>
  <si>
    <t>BERGLUND Tobias</t>
  </si>
  <si>
    <t>KARLSSON Felix</t>
  </si>
  <si>
    <t>EDERSTRÖM Jacob</t>
  </si>
  <si>
    <t>JANSSON Pontus</t>
  </si>
  <si>
    <t>BRORSSON Rasmus</t>
  </si>
  <si>
    <t>GRÖNBERG Niklas</t>
  </si>
  <si>
    <t>AXELSSON Adam</t>
  </si>
  <si>
    <t>BERGER Linnéa</t>
  </si>
  <si>
    <t>BAUER Alexandra</t>
  </si>
  <si>
    <t>AXELSSON Fanny</t>
  </si>
  <si>
    <t>ANDERSSON Ronja</t>
  </si>
  <si>
    <t>HOLMBERG Matilda</t>
  </si>
  <si>
    <t>HAGERIUS Julia</t>
  </si>
  <si>
    <t>STRIDH Filippa</t>
  </si>
  <si>
    <t>STENVALL Maja</t>
  </si>
  <si>
    <t>FRISENDAHL Emma</t>
  </si>
  <si>
    <t>MELIN Filippa</t>
  </si>
  <si>
    <t>NYGÅRD Signe</t>
  </si>
  <si>
    <t>ANDERSON Victoria</t>
  </si>
  <si>
    <t>OLSSON Tove</t>
  </si>
  <si>
    <t>ELOFSSON Emelie</t>
  </si>
  <si>
    <t>ZACKRISSON Mimmi</t>
  </si>
  <si>
    <t>SAMUELSSON Mikaela</t>
  </si>
  <si>
    <t>BJURESÄTER Sigrid</t>
  </si>
  <si>
    <t>FÄLLBOM Ebba</t>
  </si>
  <si>
    <t>HENRIKSSON Johanna</t>
  </si>
  <si>
    <t>GOTTBERG Klara</t>
  </si>
  <si>
    <t>WÅGELÖF Wilma</t>
  </si>
  <si>
    <t>Topp 8</t>
  </si>
  <si>
    <t>NORLING Mikaela</t>
  </si>
  <si>
    <t>Karlstads SLK</t>
  </si>
  <si>
    <t>HERTZBERG Maja</t>
  </si>
  <si>
    <t>ARNESSON Laila</t>
  </si>
  <si>
    <t>GUSTAFSSON ZETTERLUND Oskar</t>
  </si>
  <si>
    <t>Karlskoga SK</t>
  </si>
  <si>
    <t>STÅHLBERG Anna</t>
  </si>
  <si>
    <t>ANDERSSON Michaela</t>
  </si>
  <si>
    <t>FRANSSON Mathilda</t>
  </si>
  <si>
    <t>ROSÉN Andrea</t>
  </si>
  <si>
    <t>MELKERSSON Fredrik</t>
  </si>
  <si>
    <t>ALANDER Niklas</t>
  </si>
  <si>
    <t>ERIKSSON Daniel</t>
  </si>
  <si>
    <t>GILLBERG William</t>
  </si>
  <si>
    <t>SIGVANT Gustav</t>
  </si>
  <si>
    <t>SVAHN Andre</t>
  </si>
  <si>
    <t>IFK Mora AK</t>
  </si>
  <si>
    <t>ANDRÈN Emil</t>
  </si>
  <si>
    <t>HÅKONSEN Ida-Stina</t>
  </si>
  <si>
    <t>GRANATH Jona</t>
  </si>
  <si>
    <t>FROST Emil</t>
  </si>
  <si>
    <t>Karlskoga SLK</t>
  </si>
  <si>
    <t>SUND Frida</t>
  </si>
  <si>
    <t>FRANSSON  Mathilda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</si>
</sst>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35" borderId="23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62" xfId="0" applyFont="1" applyFill="1" applyBorder="1" applyAlignment="1">
      <alignment wrapText="1"/>
    </xf>
    <xf numFmtId="49" fontId="4" fillId="0" borderId="30" xfId="0" applyNumberFormat="1" applyFont="1" applyFill="1" applyBorder="1" applyAlignment="1" applyProtection="1">
      <alignment/>
      <protection locked="0"/>
    </xf>
    <xf numFmtId="0" fontId="6" fillId="0" borderId="59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67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6" fillId="0" borderId="69" xfId="0" applyFont="1" applyFill="1" applyBorder="1" applyAlignment="1">
      <alignment wrapText="1"/>
    </xf>
    <xf numFmtId="0" fontId="0" fillId="32" borderId="69" xfId="0" applyFill="1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tabSelected="1" zoomScalePageLayoutView="0" workbookViewId="0" topLeftCell="A1">
      <selection activeCell="B85" sqref="B85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43" t="s">
        <v>102</v>
      </c>
      <c r="B1" s="148"/>
      <c r="C1" s="148"/>
      <c r="D1" s="164"/>
      <c r="E1" s="148"/>
    </row>
    <row r="2" spans="1:5" ht="14.25" customHeight="1" thickBot="1">
      <c r="A2" s="143" t="s">
        <v>77</v>
      </c>
      <c r="B2" s="148"/>
      <c r="C2" s="148"/>
      <c r="D2" s="148"/>
      <c r="E2" s="148"/>
    </row>
    <row r="3" spans="1:5" ht="14.25" customHeight="1" thickBot="1">
      <c r="A3" s="149" t="s">
        <v>2</v>
      </c>
      <c r="B3" s="149" t="s">
        <v>37</v>
      </c>
      <c r="C3" s="150" t="s">
        <v>3</v>
      </c>
      <c r="D3" s="68" t="s">
        <v>4</v>
      </c>
      <c r="E3" s="147" t="s">
        <v>33</v>
      </c>
    </row>
    <row r="4" spans="1:5" ht="14.25" customHeight="1">
      <c r="A4" s="153">
        <v>1</v>
      </c>
      <c r="B4" s="154">
        <f>'D14-15'!B5</f>
        <v>1997</v>
      </c>
      <c r="C4" s="154" t="str">
        <f>'D14-15'!C5</f>
        <v>LIFVENDAHL Lisa</v>
      </c>
      <c r="D4" s="159" t="str">
        <f>'D14-15'!D5</f>
        <v>Sälens IF</v>
      </c>
      <c r="E4" s="165">
        <f>'D14-15'!E5</f>
        <v>780</v>
      </c>
    </row>
    <row r="5" spans="1:5" ht="14.25" customHeight="1">
      <c r="A5" s="155">
        <v>2</v>
      </c>
      <c r="B5" s="151">
        <f>'D14-15'!B6</f>
        <v>1997</v>
      </c>
      <c r="C5" s="151" t="str">
        <f>'D14-15'!C6</f>
        <v>GRUNDÉN Matilda</v>
      </c>
      <c r="D5" s="160" t="str">
        <f>'D14-15'!D6</f>
        <v>Sälens IF</v>
      </c>
      <c r="E5" s="166">
        <f>'D14-15'!E6</f>
        <v>760</v>
      </c>
    </row>
    <row r="6" spans="1:5" ht="14.25" customHeight="1">
      <c r="A6" s="155">
        <v>3</v>
      </c>
      <c r="B6" s="151">
        <f>'D14-15'!B7</f>
        <v>1998</v>
      </c>
      <c r="C6" s="151" t="str">
        <f>'D14-15'!C7</f>
        <v>BAUER Alexandra</v>
      </c>
      <c r="D6" s="160" t="str">
        <f>'D14-15'!D7</f>
        <v>IFK Moras AK</v>
      </c>
      <c r="E6" s="166">
        <f>'D14-15'!E7</f>
        <v>680</v>
      </c>
    </row>
    <row r="7" spans="1:5" ht="14.25" customHeight="1">
      <c r="A7" s="155">
        <v>4</v>
      </c>
      <c r="B7" s="151">
        <f>'D14-15'!B8</f>
        <v>1997</v>
      </c>
      <c r="C7" s="151" t="str">
        <f>'D14-15'!C8</f>
        <v>EKMAN Louise</v>
      </c>
      <c r="D7" s="160" t="str">
        <f>'D14-15'!D8</f>
        <v>Gävle Alpina SK</v>
      </c>
      <c r="E7" s="166">
        <f>'D14-15'!E8</f>
        <v>498</v>
      </c>
    </row>
    <row r="8" spans="1:5" ht="14.25" customHeight="1">
      <c r="A8" s="155">
        <v>5</v>
      </c>
      <c r="B8" s="151">
        <f>'D14-15'!B9</f>
        <v>1997</v>
      </c>
      <c r="C8" s="151" t="str">
        <f>'D14-15'!C9</f>
        <v>ÅSTRÖM Minna</v>
      </c>
      <c r="D8" s="160" t="str">
        <f>'D14-15'!D9</f>
        <v>Örebro SLF</v>
      </c>
      <c r="E8" s="166">
        <f>'D14-15'!E9</f>
        <v>493</v>
      </c>
    </row>
    <row r="9" spans="1:5" ht="14.25" customHeight="1">
      <c r="A9" s="155">
        <v>6</v>
      </c>
      <c r="B9" s="151">
        <f>'D14-15'!B10</f>
        <v>1998</v>
      </c>
      <c r="C9" s="151" t="str">
        <f>'D14-15'!C10</f>
        <v>BERGER Linnéa</v>
      </c>
      <c r="D9" s="160" t="str">
        <f>'D14-15'!D10</f>
        <v>Kils SLK</v>
      </c>
      <c r="E9" s="166">
        <f>'D14-15'!E10</f>
        <v>478</v>
      </c>
    </row>
    <row r="10" spans="1:5" ht="14.25" customHeight="1">
      <c r="A10" s="155">
        <v>7</v>
      </c>
      <c r="B10" s="151">
        <f>'D14-15'!B11</f>
        <v>1998</v>
      </c>
      <c r="C10" s="151" t="str">
        <f>'D14-15'!C11</f>
        <v>AXELSSON Fanny</v>
      </c>
      <c r="D10" s="160" t="str">
        <f>'D14-15'!D11</f>
        <v>IFK Moras AK</v>
      </c>
      <c r="E10" s="166">
        <f>'D14-15'!E11</f>
        <v>465</v>
      </c>
    </row>
    <row r="11" spans="1:5" ht="14.25" customHeight="1">
      <c r="A11" s="155">
        <v>8</v>
      </c>
      <c r="B11" s="151">
        <f>'D14-15'!B12</f>
        <v>1997</v>
      </c>
      <c r="C11" s="151" t="str">
        <f>'D14-15'!C12</f>
        <v>ANDERSSON Lisa</v>
      </c>
      <c r="D11" s="160" t="str">
        <f>'D14-15'!D12</f>
        <v>Gävle Alpina SK</v>
      </c>
      <c r="E11" s="166">
        <f>'D14-15'!E12</f>
        <v>455</v>
      </c>
    </row>
    <row r="12" spans="1:5" ht="14.25" customHeight="1">
      <c r="A12" s="155">
        <v>9</v>
      </c>
      <c r="B12" s="151">
        <f>'D14-15'!B13</f>
        <v>1997</v>
      </c>
      <c r="C12" s="151" t="str">
        <f>'D14-15'!C13</f>
        <v>NILSSON Sara</v>
      </c>
      <c r="D12" s="160" t="str">
        <f>'D14-15'!D13</f>
        <v>Gävle Alpina SK</v>
      </c>
      <c r="E12" s="166">
        <f>'D14-15'!E13</f>
        <v>414</v>
      </c>
    </row>
    <row r="13" spans="1:5" ht="14.25" customHeight="1">
      <c r="A13" s="155">
        <v>10</v>
      </c>
      <c r="B13" s="151">
        <f>'D14-15'!B14</f>
        <v>1998</v>
      </c>
      <c r="C13" s="151" t="str">
        <f>'D14-15'!C14</f>
        <v>ANDERSSON Ronja</v>
      </c>
      <c r="D13" s="160" t="str">
        <f>'D14-15'!D14</f>
        <v>Sälens IF</v>
      </c>
      <c r="E13" s="166">
        <f>'D14-15'!E14</f>
        <v>389</v>
      </c>
    </row>
    <row r="14" spans="1:5" ht="14.25" customHeight="1">
      <c r="A14" s="155">
        <v>11</v>
      </c>
      <c r="B14" s="151">
        <f>'D14-15'!B15</f>
        <v>1998</v>
      </c>
      <c r="C14" s="151" t="str">
        <f>'D14-15'!C15</f>
        <v>HOLMBERG Matilda</v>
      </c>
      <c r="D14" s="160" t="str">
        <f>'D14-15'!D15</f>
        <v>Malungs SLK</v>
      </c>
      <c r="E14" s="166">
        <f>'D14-15'!E15</f>
        <v>381</v>
      </c>
    </row>
    <row r="15" spans="1:5" ht="14.25" customHeight="1">
      <c r="A15" s="155">
        <v>12</v>
      </c>
      <c r="B15" s="151">
        <f>'D14-15'!B16</f>
        <v>1998</v>
      </c>
      <c r="C15" s="151" t="str">
        <f>'D14-15'!C16</f>
        <v>NYGÅRD Signe</v>
      </c>
      <c r="D15" s="160" t="str">
        <f>'D14-15'!D16</f>
        <v>Rättviks SLK</v>
      </c>
      <c r="E15" s="166">
        <f>'D14-15'!E16</f>
        <v>334</v>
      </c>
    </row>
    <row r="16" spans="1:5" ht="14.25" customHeight="1">
      <c r="A16" s="155">
        <v>13</v>
      </c>
      <c r="B16" s="151">
        <f>'D14-15'!B17</f>
        <v>1997</v>
      </c>
      <c r="C16" s="151" t="str">
        <f>'D14-15'!C17</f>
        <v>PERSSON Malin</v>
      </c>
      <c r="D16" s="160" t="str">
        <f>'D14-15'!D17</f>
        <v>IFK Borlänge</v>
      </c>
      <c r="E16" s="166">
        <f>'D14-15'!E17</f>
        <v>331</v>
      </c>
    </row>
    <row r="17" spans="1:5" ht="14.25" customHeight="1">
      <c r="A17" s="155">
        <v>14</v>
      </c>
      <c r="B17" s="151">
        <f>'D14-15'!B18</f>
        <v>1997</v>
      </c>
      <c r="C17" s="151" t="str">
        <f>'D14-15'!C18</f>
        <v>RAIJ Sofia</v>
      </c>
      <c r="D17" s="160" t="str">
        <f>'D14-15'!D18</f>
        <v>Kils SLK</v>
      </c>
      <c r="E17" s="166">
        <f>'D14-15'!E18</f>
        <v>328</v>
      </c>
    </row>
    <row r="18" spans="1:5" ht="14.25" customHeight="1" thickBot="1">
      <c r="A18" s="156">
        <v>15</v>
      </c>
      <c r="B18" s="157">
        <f>'D14-15'!B19</f>
        <v>1998</v>
      </c>
      <c r="C18" s="157" t="str">
        <f>'D14-15'!C19</f>
        <v>MELIN Filippa</v>
      </c>
      <c r="D18" s="163" t="str">
        <f>'D14-15'!D19</f>
        <v>Kils SLK</v>
      </c>
      <c r="E18" s="167">
        <f>'D14-15'!E19</f>
        <v>325</v>
      </c>
    </row>
    <row r="19" spans="1:5" ht="14.25" customHeight="1">
      <c r="A19" s="153">
        <v>16</v>
      </c>
      <c r="B19" s="154">
        <f>'D14-15'!B20</f>
        <v>1997</v>
      </c>
      <c r="C19" s="154" t="str">
        <f>'D14-15'!C20</f>
        <v>FÄLDT Clara</v>
      </c>
      <c r="D19" s="159" t="str">
        <f>'D14-15'!D20</f>
        <v>IFK Borlänge</v>
      </c>
      <c r="E19" s="165">
        <f>'D14-15'!E20</f>
        <v>318</v>
      </c>
    </row>
    <row r="20" spans="1:5" ht="14.25" customHeight="1">
      <c r="A20" s="155">
        <v>17</v>
      </c>
      <c r="B20" s="151">
        <f>'D14-15'!B21</f>
        <v>1998</v>
      </c>
      <c r="C20" s="151" t="str">
        <f>'D14-15'!C21</f>
        <v>HAGERIUS Julia</v>
      </c>
      <c r="D20" s="160" t="str">
        <f>'D14-15'!D21</f>
        <v>Örebro SLF</v>
      </c>
      <c r="E20" s="166">
        <f>'D14-15'!E21</f>
        <v>317</v>
      </c>
    </row>
    <row r="21" spans="1:5" ht="14.25" customHeight="1">
      <c r="A21" s="155">
        <v>18</v>
      </c>
      <c r="B21" s="151">
        <f>'D14-15'!B22</f>
        <v>1998</v>
      </c>
      <c r="C21" s="151" t="str">
        <f>'D14-15'!C22</f>
        <v>STRIDH Filippa</v>
      </c>
      <c r="D21" s="160" t="str">
        <f>'D14-15'!D22</f>
        <v>Örebro SLF</v>
      </c>
      <c r="E21" s="166">
        <f>'D14-15'!E22</f>
        <v>308</v>
      </c>
    </row>
    <row r="22" spans="1:5" ht="14.25" customHeight="1">
      <c r="A22" s="155">
        <v>19</v>
      </c>
      <c r="B22" s="151">
        <f>'D14-15'!B23</f>
        <v>1998</v>
      </c>
      <c r="C22" s="151" t="str">
        <f>'D14-15'!C23</f>
        <v>STENVALL Maja</v>
      </c>
      <c r="D22" s="160" t="str">
        <f>'D14-15'!D23</f>
        <v>Bjursås IK</v>
      </c>
      <c r="E22" s="166">
        <f>'D14-15'!E23</f>
        <v>284</v>
      </c>
    </row>
    <row r="23" spans="1:5" ht="14.25" customHeight="1">
      <c r="A23" s="155">
        <v>20</v>
      </c>
      <c r="B23" s="151">
        <f>'D14-15'!B24</f>
        <v>1998</v>
      </c>
      <c r="C23" s="151" t="str">
        <f>'D14-15'!C24</f>
        <v>FRISENDAHL Emma</v>
      </c>
      <c r="D23" s="160" t="str">
        <f>'D14-15'!D24</f>
        <v>Kungsbergets AK</v>
      </c>
      <c r="E23" s="166">
        <f>'D14-15'!E24</f>
        <v>281</v>
      </c>
    </row>
    <row r="24" spans="1:5" ht="14.25" customHeight="1">
      <c r="A24" s="155">
        <v>21</v>
      </c>
      <c r="B24" s="151">
        <f>'D14-15'!B25</f>
        <v>1998</v>
      </c>
      <c r="C24" s="151" t="str">
        <f>'D14-15'!C25</f>
        <v>WÅGELÖF Wilma</v>
      </c>
      <c r="D24" s="160" t="str">
        <f>'D14-15'!D25</f>
        <v>Örebro SLF</v>
      </c>
      <c r="E24" s="166">
        <f>'D14-15'!E25</f>
        <v>265</v>
      </c>
    </row>
    <row r="25" spans="1:5" ht="14.25" customHeight="1">
      <c r="A25" s="155">
        <v>22</v>
      </c>
      <c r="B25" s="151">
        <f>'D14-15'!B26</f>
        <v>1997</v>
      </c>
      <c r="C25" s="151" t="str">
        <f>'D14-15'!C26</f>
        <v>KJELLBERG Moa</v>
      </c>
      <c r="D25" s="160" t="str">
        <f>'D14-15'!D26</f>
        <v>IFK Falun</v>
      </c>
      <c r="E25" s="166">
        <f>'D14-15'!E26</f>
        <v>262</v>
      </c>
    </row>
    <row r="26" spans="1:5" ht="14.25" customHeight="1">
      <c r="A26" s="155">
        <v>23</v>
      </c>
      <c r="B26" s="151">
        <f>'D14-15'!B27</f>
        <v>1997</v>
      </c>
      <c r="C26" s="151" t="str">
        <f>'D14-15'!C27</f>
        <v>STÅHLBOM Emilia</v>
      </c>
      <c r="D26" s="160" t="str">
        <f>'D14-15'!D27</f>
        <v>Kumla SF</v>
      </c>
      <c r="E26" s="166">
        <f>'D14-15'!E27</f>
        <v>261</v>
      </c>
    </row>
    <row r="27" spans="1:5" ht="14.25" customHeight="1">
      <c r="A27" s="155">
        <v>24</v>
      </c>
      <c r="B27" s="151">
        <f>'D14-15'!B28</f>
        <v>1998</v>
      </c>
      <c r="C27" s="151" t="str">
        <f>'D14-15'!C28</f>
        <v>ANDERSSON Michaela</v>
      </c>
      <c r="D27" s="160" t="str">
        <f>'D14-15'!D28</f>
        <v>Örebro SLF</v>
      </c>
      <c r="E27" s="166">
        <f>'D14-15'!E28</f>
        <v>246</v>
      </c>
    </row>
    <row r="28" spans="1:5" ht="14.25" customHeight="1">
      <c r="A28" s="155">
        <v>25</v>
      </c>
      <c r="B28" s="151">
        <f>'D14-15'!B29</f>
        <v>1998</v>
      </c>
      <c r="C28" s="151" t="str">
        <f>'D14-15'!C29</f>
        <v>ANDERSON Victoria</v>
      </c>
      <c r="D28" s="160" t="str">
        <f>'D14-15'!D29</f>
        <v>IFK Falun</v>
      </c>
      <c r="E28" s="166">
        <f>'D14-15'!E29</f>
        <v>243</v>
      </c>
    </row>
    <row r="29" spans="1:5" ht="14.25" customHeight="1">
      <c r="A29" s="155">
        <v>26</v>
      </c>
      <c r="B29" s="151">
        <f>'D14-15'!B30</f>
        <v>1998</v>
      </c>
      <c r="C29" s="151" t="str">
        <f>'D14-15'!C30</f>
        <v>ZACKRISSON Mimmi</v>
      </c>
      <c r="D29" s="160" t="str">
        <f>'D14-15'!D30</f>
        <v>IFK Falun</v>
      </c>
      <c r="E29" s="166">
        <f>'D14-15'!E30</f>
        <v>241</v>
      </c>
    </row>
    <row r="30" spans="1:5" ht="14.25" customHeight="1">
      <c r="A30" s="155">
        <v>27</v>
      </c>
      <c r="B30" s="151">
        <f>'D14-15'!B31</f>
        <v>1998</v>
      </c>
      <c r="C30" s="151" t="str">
        <f>'D14-15'!C31</f>
        <v>NORLING Mikaela</v>
      </c>
      <c r="D30" s="160" t="str">
        <f>'D14-15'!D31</f>
        <v>Rättviks SLK</v>
      </c>
      <c r="E30" s="166">
        <f>'D14-15'!E31</f>
        <v>238</v>
      </c>
    </row>
    <row r="31" spans="1:5" ht="14.25" customHeight="1">
      <c r="A31" s="155">
        <v>28</v>
      </c>
      <c r="B31" s="151">
        <f>'D14-15'!B32</f>
        <v>1997</v>
      </c>
      <c r="C31" s="151" t="str">
        <f>'D14-15'!C32</f>
        <v>JANSSON Emma</v>
      </c>
      <c r="D31" s="160" t="str">
        <f>'D14-15'!D32</f>
        <v>IFK Falun</v>
      </c>
      <c r="E31" s="166">
        <f>'D14-15'!E32</f>
        <v>222</v>
      </c>
    </row>
    <row r="32" spans="1:5" ht="14.25" customHeight="1">
      <c r="A32" s="155">
        <v>29</v>
      </c>
      <c r="B32" s="151">
        <f>'D14-15'!B33</f>
        <v>1997</v>
      </c>
      <c r="C32" s="151" t="str">
        <f>'D14-15'!C33</f>
        <v>ÖSTERBERG Lina</v>
      </c>
      <c r="D32" s="160" t="str">
        <f>'D14-15'!D33</f>
        <v>Norrbärke SK Alpin</v>
      </c>
      <c r="E32" s="166">
        <f>'D14-15'!E33</f>
        <v>221</v>
      </c>
    </row>
    <row r="33" spans="1:5" ht="14.25" customHeight="1">
      <c r="A33" s="155">
        <v>30</v>
      </c>
      <c r="B33" s="151">
        <f>'D14-15'!B34</f>
        <v>1998</v>
      </c>
      <c r="C33" s="151" t="str">
        <f>'D14-15'!C34</f>
        <v>GOTTBERG Klara</v>
      </c>
      <c r="D33" s="160" t="str">
        <f>'D14-15'!D34</f>
        <v>Sälens IF</v>
      </c>
      <c r="E33" s="166">
        <f>'D14-15'!E34</f>
        <v>220</v>
      </c>
    </row>
    <row r="34" spans="1:5" ht="14.25" customHeight="1">
      <c r="A34" s="155">
        <v>31</v>
      </c>
      <c r="B34" s="151">
        <f>'D14-15'!B35</f>
        <v>1998</v>
      </c>
      <c r="C34" s="151" t="str">
        <f>'D14-15'!C35</f>
        <v>ELOFSSON Emelie</v>
      </c>
      <c r="D34" s="160" t="str">
        <f>'D14-15'!D35</f>
        <v>Valfjällets SLK</v>
      </c>
      <c r="E34" s="166">
        <f>'D14-15'!E35</f>
        <v>212</v>
      </c>
    </row>
    <row r="35" spans="1:5" ht="14.25" customHeight="1">
      <c r="A35" s="155">
        <v>32</v>
      </c>
      <c r="B35" s="151">
        <f>'D14-15'!B36</f>
        <v>1998</v>
      </c>
      <c r="C35" s="151" t="str">
        <f>'D14-15'!C36</f>
        <v>OLSSON Tove</v>
      </c>
      <c r="D35" s="160" t="str">
        <f>'D14-15'!D36</f>
        <v>IFK Borlänge</v>
      </c>
      <c r="E35" s="166">
        <f>'D14-15'!E36</f>
        <v>200</v>
      </c>
    </row>
    <row r="36" spans="1:5" ht="14.25" customHeight="1">
      <c r="A36" s="155">
        <v>33</v>
      </c>
      <c r="B36" s="151">
        <f>'D14-15'!B37</f>
        <v>1997</v>
      </c>
      <c r="C36" s="151" t="str">
        <f>'D14-15'!C37</f>
        <v>LINDSTRÖM Lovisa</v>
      </c>
      <c r="D36" s="160" t="str">
        <f>'D14-15'!D37</f>
        <v>Kumla SF</v>
      </c>
      <c r="E36" s="166">
        <f>'D14-15'!E37</f>
        <v>199</v>
      </c>
    </row>
    <row r="37" spans="1:5" ht="14.25" customHeight="1">
      <c r="A37" s="155">
        <v>34</v>
      </c>
      <c r="B37" s="151">
        <f>'D14-15'!B38</f>
        <v>1997</v>
      </c>
      <c r="C37" s="151" t="str">
        <f>'D14-15'!C38</f>
        <v>BÖRJESSON Caroline</v>
      </c>
      <c r="D37" s="160" t="str">
        <f>'D14-15'!D38</f>
        <v>Valfjällets SLK</v>
      </c>
      <c r="E37" s="166">
        <f>'D14-15'!E38</f>
        <v>199</v>
      </c>
    </row>
    <row r="38" spans="1:5" ht="14.25" customHeight="1">
      <c r="A38" s="155">
        <v>35</v>
      </c>
      <c r="B38" s="151">
        <f>'D14-15'!B39</f>
        <v>1998</v>
      </c>
      <c r="C38" s="151" t="str">
        <f>'D14-15'!C39</f>
        <v>BJURESÄTER Sigrid</v>
      </c>
      <c r="D38" s="160" t="str">
        <f>'D14-15'!D39</f>
        <v>Kils SLK</v>
      </c>
      <c r="E38" s="166">
        <f>'D14-15'!E39</f>
        <v>177</v>
      </c>
    </row>
    <row r="39" spans="1:5" ht="14.25" customHeight="1">
      <c r="A39" s="155">
        <v>36</v>
      </c>
      <c r="B39" s="151">
        <f>'D14-15'!B40</f>
        <v>1997</v>
      </c>
      <c r="C39" s="151" t="str">
        <f>'D14-15'!C40</f>
        <v>NORLING Klara</v>
      </c>
      <c r="D39" s="160" t="str">
        <f>'D14-15'!D40</f>
        <v>IFK Falun</v>
      </c>
      <c r="E39" s="166">
        <f>'D14-15'!E40</f>
        <v>170</v>
      </c>
    </row>
    <row r="40" spans="1:5" ht="14.25" customHeight="1">
      <c r="A40" s="155">
        <v>37</v>
      </c>
      <c r="B40" s="151">
        <f>'D14-15'!B41</f>
        <v>1998</v>
      </c>
      <c r="C40" s="151" t="str">
        <f>'D14-15'!C41</f>
        <v>SAMUELSSON Mikaela</v>
      </c>
      <c r="D40" s="160" t="str">
        <f>'D14-15'!D41</f>
        <v>IFK Falun</v>
      </c>
      <c r="E40" s="166">
        <f>'D14-15'!E41</f>
        <v>162</v>
      </c>
    </row>
    <row r="41" spans="1:5" ht="14.25" customHeight="1">
      <c r="A41" s="155">
        <v>38</v>
      </c>
      <c r="B41" s="151">
        <f>'D14-15'!B42</f>
        <v>1998</v>
      </c>
      <c r="C41" s="151" t="str">
        <f>'D14-15'!C42</f>
        <v>FÄLLBOM Ebba</v>
      </c>
      <c r="D41" s="160" t="str">
        <f>'D14-15'!D42</f>
        <v>Leksands SLK</v>
      </c>
      <c r="E41" s="166">
        <f>'D14-15'!E42</f>
        <v>129</v>
      </c>
    </row>
    <row r="42" spans="1:5" ht="14.25" customHeight="1">
      <c r="A42" s="155">
        <v>39</v>
      </c>
      <c r="B42" s="151">
        <f>'D14-15'!B43</f>
        <v>1998</v>
      </c>
      <c r="C42" s="151" t="str">
        <f>'D14-15'!C43</f>
        <v>HERTZBERG Maja</v>
      </c>
      <c r="D42" s="160" t="str">
        <f>'D14-15'!D43</f>
        <v>Karlstads SLK</v>
      </c>
      <c r="E42" s="166">
        <f>'D14-15'!E43</f>
        <v>127</v>
      </c>
    </row>
    <row r="43" spans="1:5" ht="14.25" customHeight="1">
      <c r="A43" s="155">
        <v>40</v>
      </c>
      <c r="B43" s="151">
        <f>'D14-15'!B44</f>
        <v>1997</v>
      </c>
      <c r="C43" s="151" t="str">
        <f>'D14-15'!C44</f>
        <v>SUND Frida</v>
      </c>
      <c r="D43" s="160" t="str">
        <f>'D14-15'!D44</f>
        <v>Örebro SLF</v>
      </c>
      <c r="E43" s="166">
        <f>'D14-15'!E44</f>
        <v>116</v>
      </c>
    </row>
    <row r="44" spans="1:5" ht="14.25" customHeight="1">
      <c r="A44" s="155">
        <v>41</v>
      </c>
      <c r="B44" s="151">
        <f>'D14-15'!B45</f>
        <v>1998</v>
      </c>
      <c r="C44" s="151" t="str">
        <f>'D14-15'!C45</f>
        <v>STÅHLBERG Anna</v>
      </c>
      <c r="D44" s="160" t="str">
        <f>'D14-15'!D45</f>
        <v>Karlskoga SK</v>
      </c>
      <c r="E44" s="166">
        <f>'D14-15'!E45</f>
        <v>113</v>
      </c>
    </row>
    <row r="45" spans="1:5" ht="14.25" customHeight="1">
      <c r="A45" s="155">
        <v>42</v>
      </c>
      <c r="B45" s="151">
        <f>'D14-15'!B46</f>
        <v>1997</v>
      </c>
      <c r="C45" s="151" t="str">
        <f>'D14-15'!C46</f>
        <v>HÅKONSEN Ida-Stina</v>
      </c>
      <c r="D45" s="160" t="str">
        <f>'D14-15'!D46</f>
        <v>Norrbärke SK Alpin</v>
      </c>
      <c r="E45" s="166">
        <f>'D14-15'!E46</f>
        <v>82</v>
      </c>
    </row>
    <row r="46" spans="1:5" ht="14.25" customHeight="1">
      <c r="A46" s="155">
        <v>43</v>
      </c>
      <c r="B46" s="151">
        <f>'D14-15'!B47</f>
        <v>1998</v>
      </c>
      <c r="C46" s="151" t="str">
        <f>'D14-15'!C47</f>
        <v>ROSÉN Andrea</v>
      </c>
      <c r="D46" s="151" t="str">
        <f>'D14-15'!D47</f>
        <v>Kils SLK</v>
      </c>
      <c r="E46" s="166">
        <f>'D14-15'!E47</f>
        <v>76</v>
      </c>
    </row>
    <row r="47" spans="1:5" ht="14.25" customHeight="1">
      <c r="A47" s="155">
        <v>44</v>
      </c>
      <c r="B47" s="151">
        <f>'D14-15'!B48</f>
        <v>1998</v>
      </c>
      <c r="C47" s="151" t="str">
        <f>'D14-15'!C48</f>
        <v>ARNESSON Laila</v>
      </c>
      <c r="D47" s="151" t="str">
        <f>'D14-15'!D48</f>
        <v>Karlstads SLK</v>
      </c>
      <c r="E47" s="166">
        <f>'D14-15'!E48</f>
        <v>67</v>
      </c>
    </row>
    <row r="48" spans="1:5" ht="14.25" customHeight="1" thickBot="1">
      <c r="A48" s="156">
        <v>45</v>
      </c>
      <c r="B48" s="157">
        <f>'D14-15'!B49</f>
        <v>1998</v>
      </c>
      <c r="C48" s="157" t="str">
        <f>'D14-15'!C49</f>
        <v>FRANSSON Mathilda</v>
      </c>
      <c r="D48" s="163" t="str">
        <f>'D14-15'!D49</f>
        <v>Kils SLK</v>
      </c>
      <c r="E48" s="167">
        <f>'D14-15'!E49</f>
        <v>51</v>
      </c>
    </row>
    <row r="49" ht="14.25" customHeight="1"/>
    <row r="50" spans="1:4" ht="15" customHeight="1">
      <c r="A50" s="143" t="s">
        <v>102</v>
      </c>
      <c r="D50" s="164"/>
    </row>
    <row r="51" spans="1:3" ht="15" customHeight="1" thickBot="1">
      <c r="A51" s="143" t="s">
        <v>78</v>
      </c>
      <c r="C51" s="148"/>
    </row>
    <row r="52" spans="1:5" ht="15" customHeight="1" thickBot="1">
      <c r="A52" s="149" t="s">
        <v>2</v>
      </c>
      <c r="B52" s="149" t="s">
        <v>37</v>
      </c>
      <c r="C52" s="150" t="s">
        <v>3</v>
      </c>
      <c r="D52" s="68" t="s">
        <v>4</v>
      </c>
      <c r="E52" s="147" t="s">
        <v>33</v>
      </c>
    </row>
    <row r="53" spans="1:5" ht="15" customHeight="1">
      <c r="A53" s="153">
        <v>1</v>
      </c>
      <c r="B53" s="154">
        <f>'H14-15'!B5</f>
        <v>1997</v>
      </c>
      <c r="C53" s="154" t="str">
        <f>'H14-15'!C5</f>
        <v>BRÄNDHOLM Sebastian</v>
      </c>
      <c r="D53" s="159" t="str">
        <f>'H14-15'!D5</f>
        <v>Sälens IF</v>
      </c>
      <c r="E53" s="165">
        <f>'H14-15'!E5</f>
        <v>800</v>
      </c>
    </row>
    <row r="54" spans="1:5" ht="15" customHeight="1">
      <c r="A54" s="155">
        <v>2</v>
      </c>
      <c r="B54" s="151">
        <f>'H14-15'!B6</f>
        <v>1997</v>
      </c>
      <c r="C54" s="151" t="str">
        <f>'H14-15'!C6</f>
        <v>NYMAN Fabian</v>
      </c>
      <c r="D54" s="160" t="str">
        <f>'H14-15'!D6</f>
        <v>Sälens IF</v>
      </c>
      <c r="E54" s="166">
        <f>'H14-15'!E6</f>
        <v>680</v>
      </c>
    </row>
    <row r="55" spans="1:5" ht="15" customHeight="1">
      <c r="A55" s="155">
        <v>3</v>
      </c>
      <c r="B55" s="151">
        <f>'H14-15'!B7</f>
        <v>1997</v>
      </c>
      <c r="C55" s="151" t="str">
        <f>'H14-15'!C7</f>
        <v>PELLESGÅRD Oscar</v>
      </c>
      <c r="D55" s="160" t="str">
        <f>'H14-15'!D7</f>
        <v>IFK Borlänge</v>
      </c>
      <c r="E55" s="166">
        <f>'H14-15'!E7</f>
        <v>630</v>
      </c>
    </row>
    <row r="56" spans="1:5" ht="15" customHeight="1">
      <c r="A56" s="155">
        <v>4</v>
      </c>
      <c r="B56" s="151">
        <f>'H14-15'!B8</f>
        <v>1997</v>
      </c>
      <c r="C56" s="151" t="str">
        <f>'H14-15'!C8</f>
        <v>RÖHR Simon</v>
      </c>
      <c r="D56" s="160" t="str">
        <f>'H14-15'!D8</f>
        <v>Arvika SLK</v>
      </c>
      <c r="E56" s="166">
        <f>'H14-15'!E8</f>
        <v>560</v>
      </c>
    </row>
    <row r="57" spans="1:5" ht="15" customHeight="1">
      <c r="A57" s="155">
        <v>5</v>
      </c>
      <c r="B57" s="151">
        <f>'H14-15'!B9</f>
        <v>1997</v>
      </c>
      <c r="C57" s="151" t="str">
        <f>'H14-15'!C9</f>
        <v>AHLIN Adam</v>
      </c>
      <c r="D57" s="160" t="str">
        <f>'H14-15'!D9</f>
        <v>Örebro SLF</v>
      </c>
      <c r="E57" s="166">
        <f>'H14-15'!E9</f>
        <v>508</v>
      </c>
    </row>
    <row r="58" spans="1:5" ht="15" customHeight="1">
      <c r="A58" s="155">
        <v>6</v>
      </c>
      <c r="B58" s="151">
        <f>'H14-15'!B10</f>
        <v>1998</v>
      </c>
      <c r="C58" s="151" t="str">
        <f>'H14-15'!C10</f>
        <v>PETERSON Erik</v>
      </c>
      <c r="D58" s="160" t="str">
        <f>'H14-15'!D10</f>
        <v>Valfjällets SLK</v>
      </c>
      <c r="E58" s="166">
        <f>'H14-15'!E10</f>
        <v>450</v>
      </c>
    </row>
    <row r="59" spans="1:5" ht="15" customHeight="1">
      <c r="A59" s="155">
        <v>7</v>
      </c>
      <c r="B59" s="151">
        <f>'H14-15'!B11</f>
        <v>1998</v>
      </c>
      <c r="C59" s="151" t="str">
        <f>'H14-15'!C11</f>
        <v>SELLING Joel</v>
      </c>
      <c r="D59" s="160" t="str">
        <f>'H14-15'!D11</f>
        <v>IFK Moras AK</v>
      </c>
      <c r="E59" s="166">
        <f>'H14-15'!E11</f>
        <v>445</v>
      </c>
    </row>
    <row r="60" spans="1:5" ht="15" customHeight="1">
      <c r="A60" s="155">
        <v>8</v>
      </c>
      <c r="B60" s="151">
        <f>'H14-15'!B12</f>
        <v>1997</v>
      </c>
      <c r="C60" s="151" t="str">
        <f>'H14-15'!C12</f>
        <v>LARSSON Marcus</v>
      </c>
      <c r="D60" s="160" t="str">
        <f>'H14-15'!D12</f>
        <v>Rättviks SLK</v>
      </c>
      <c r="E60" s="166">
        <f>'H14-15'!E12</f>
        <v>414</v>
      </c>
    </row>
    <row r="61" spans="1:5" ht="15" customHeight="1">
      <c r="A61" s="155">
        <v>9</v>
      </c>
      <c r="B61" s="151">
        <f>'H14-15'!B13</f>
        <v>1997</v>
      </c>
      <c r="C61" s="151" t="str">
        <f>'H14-15'!C13</f>
        <v>KLAUSNER WALDESJÖ Jonathan</v>
      </c>
      <c r="D61" s="160" t="str">
        <f>'H14-15'!D13</f>
        <v>Örebro SLF</v>
      </c>
      <c r="E61" s="166">
        <f>'H14-15'!E13</f>
        <v>406</v>
      </c>
    </row>
    <row r="62" spans="1:5" ht="15" customHeight="1">
      <c r="A62" s="155">
        <v>10</v>
      </c>
      <c r="B62" s="151">
        <f>'H14-15'!B14</f>
        <v>1997</v>
      </c>
      <c r="C62" s="151" t="str">
        <f>'H14-15'!C14</f>
        <v>GRAHN Filip</v>
      </c>
      <c r="D62" s="160" t="str">
        <f>'H14-15'!D14</f>
        <v>Kils SLK</v>
      </c>
      <c r="E62" s="166">
        <f>'H14-15'!E14</f>
        <v>404</v>
      </c>
    </row>
    <row r="63" spans="1:5" ht="15" customHeight="1">
      <c r="A63" s="155">
        <v>11</v>
      </c>
      <c r="B63" s="151">
        <f>'H14-15'!B15</f>
        <v>1997</v>
      </c>
      <c r="C63" s="151" t="str">
        <f>'H14-15'!C15</f>
        <v>SKÖRELID Jonathan</v>
      </c>
      <c r="D63" s="160" t="str">
        <f>'H14-15'!D15</f>
        <v>Gävle Alpina SK</v>
      </c>
      <c r="E63" s="166">
        <f>'H14-15'!E15</f>
        <v>377</v>
      </c>
    </row>
    <row r="64" spans="1:5" ht="15" customHeight="1">
      <c r="A64" s="155">
        <v>12</v>
      </c>
      <c r="B64" s="151">
        <f>'H14-15'!B16</f>
        <v>1998</v>
      </c>
      <c r="C64" s="151" t="str">
        <f>'H14-15'!C16</f>
        <v>ANDRÉN Emil</v>
      </c>
      <c r="D64" s="160" t="str">
        <f>'H14-15'!D16</f>
        <v>IFK Borlänge</v>
      </c>
      <c r="E64" s="166">
        <f>'H14-15'!E16</f>
        <v>340</v>
      </c>
    </row>
    <row r="65" spans="1:5" ht="15" customHeight="1" thickBot="1">
      <c r="A65" s="156">
        <v>13</v>
      </c>
      <c r="B65" s="157">
        <f>'H14-15'!B17</f>
        <v>1998</v>
      </c>
      <c r="C65" s="157" t="str">
        <f>'H14-15'!C17</f>
        <v>ANTFOLK Alexander</v>
      </c>
      <c r="D65" s="163" t="str">
        <f>'H14-15'!D17</f>
        <v>IFK Borlänge</v>
      </c>
      <c r="E65" s="167">
        <f>'H14-15'!E17</f>
        <v>339</v>
      </c>
    </row>
    <row r="66" spans="1:5" ht="15" customHeight="1">
      <c r="A66" s="153">
        <v>14</v>
      </c>
      <c r="B66" s="154">
        <f>'H14-15'!B18</f>
        <v>1997</v>
      </c>
      <c r="C66" s="154" t="str">
        <f>'H14-15'!C18</f>
        <v>KINDBERG Alfred</v>
      </c>
      <c r="D66" s="159" t="str">
        <f>'H14-15'!D18</f>
        <v>Kils SLK</v>
      </c>
      <c r="E66" s="165">
        <f>'H14-15'!E18</f>
        <v>333</v>
      </c>
    </row>
    <row r="67" spans="1:5" ht="15" customHeight="1">
      <c r="A67" s="155">
        <v>15</v>
      </c>
      <c r="B67" s="151">
        <f>'H14-15'!B19</f>
        <v>1997</v>
      </c>
      <c r="C67" s="151" t="str">
        <f>'H14-15'!C19</f>
        <v>HAGA Gustav</v>
      </c>
      <c r="D67" s="160" t="str">
        <f>'H14-15'!D19</f>
        <v>IFK Moras AK</v>
      </c>
      <c r="E67" s="166">
        <f>'H14-15'!E19</f>
        <v>325</v>
      </c>
    </row>
    <row r="68" spans="1:5" ht="15" customHeight="1">
      <c r="A68" s="155">
        <v>16</v>
      </c>
      <c r="B68" s="151">
        <f>'H14-15'!B20</f>
        <v>1997</v>
      </c>
      <c r="C68" s="151" t="str">
        <f>'H14-15'!C20</f>
        <v>BERGMAN Martin</v>
      </c>
      <c r="D68" s="160" t="str">
        <f>'H14-15'!D20</f>
        <v>IFK Falun</v>
      </c>
      <c r="E68" s="166">
        <f>'H14-15'!E20</f>
        <v>323</v>
      </c>
    </row>
    <row r="69" spans="1:5" ht="15" customHeight="1">
      <c r="A69" s="155">
        <v>17</v>
      </c>
      <c r="B69" s="151">
        <f>'H14-15'!B21</f>
        <v>1997</v>
      </c>
      <c r="C69" s="151" t="str">
        <f>'H14-15'!C21</f>
        <v>JORÄLV-WERMLUND Daniel</v>
      </c>
      <c r="D69" s="160" t="str">
        <f>'H14-15'!D21</f>
        <v>Arvika SLK</v>
      </c>
      <c r="E69" s="166">
        <f>'H14-15'!E21</f>
        <v>319</v>
      </c>
    </row>
    <row r="70" spans="1:5" ht="15" customHeight="1">
      <c r="A70" s="155">
        <v>18</v>
      </c>
      <c r="B70" s="151">
        <f>'H14-15'!B22</f>
        <v>1998</v>
      </c>
      <c r="C70" s="151" t="str">
        <f>'H14-15'!C22</f>
        <v>GUSTAFSSON ZETTERLUND Oskar</v>
      </c>
      <c r="D70" s="160" t="str">
        <f>'H14-15'!D22</f>
        <v>Norrbärke SK Alpin</v>
      </c>
      <c r="E70" s="166">
        <f>'H14-15'!E22</f>
        <v>317</v>
      </c>
    </row>
    <row r="71" spans="1:5" ht="15" customHeight="1">
      <c r="A71" s="155">
        <v>19</v>
      </c>
      <c r="B71" s="151">
        <f>'H14-15'!B23</f>
        <v>1998</v>
      </c>
      <c r="C71" s="151" t="str">
        <f>'H14-15'!C23</f>
        <v>TÖRNQVIST David</v>
      </c>
      <c r="D71" s="160" t="str">
        <f>'H14-15'!D23</f>
        <v>IFK Borlänge</v>
      </c>
      <c r="E71" s="166">
        <f>'H14-15'!E23</f>
        <v>307</v>
      </c>
    </row>
    <row r="72" spans="1:5" ht="15" customHeight="1">
      <c r="A72" s="155">
        <v>20</v>
      </c>
      <c r="B72" s="151">
        <f>'H14-15'!B24</f>
        <v>1997</v>
      </c>
      <c r="C72" s="151" t="str">
        <f>'H14-15'!C24</f>
        <v>SANDBERG Max</v>
      </c>
      <c r="D72" s="160" t="str">
        <f>'H14-15'!D24</f>
        <v>IFK Falun</v>
      </c>
      <c r="E72" s="166">
        <f>'H14-15'!E24</f>
        <v>295</v>
      </c>
    </row>
    <row r="73" spans="1:5" ht="15" customHeight="1">
      <c r="A73" s="155">
        <v>21</v>
      </c>
      <c r="B73" s="151">
        <f>'H14-15'!B25</f>
        <v>1998</v>
      </c>
      <c r="C73" s="151" t="str">
        <f>'H14-15'!C25</f>
        <v>BERGLUND Tobias</v>
      </c>
      <c r="D73" s="160" t="str">
        <f>'H14-15'!D25</f>
        <v>Kils SLK</v>
      </c>
      <c r="E73" s="166">
        <f>'H14-15'!E25</f>
        <v>292</v>
      </c>
    </row>
    <row r="74" spans="1:5" ht="15" customHeight="1">
      <c r="A74" s="155">
        <v>22</v>
      </c>
      <c r="B74" s="151">
        <f>'H14-15'!B26</f>
        <v>1997</v>
      </c>
      <c r="C74" s="151" t="str">
        <f>'H14-15'!C26</f>
        <v>ALANDER Niklas</v>
      </c>
      <c r="D74" s="160" t="str">
        <f>'H14-15'!D26</f>
        <v>IFK Grängesberg AK</v>
      </c>
      <c r="E74" s="166">
        <f>'H14-15'!E26</f>
        <v>282</v>
      </c>
    </row>
    <row r="75" spans="1:5" ht="15" customHeight="1">
      <c r="A75" s="155">
        <v>23</v>
      </c>
      <c r="B75" s="151">
        <f>'H14-15'!B27</f>
        <v>1998</v>
      </c>
      <c r="C75" s="151" t="str">
        <f>'H14-15'!C27</f>
        <v>KARLSSON Felix</v>
      </c>
      <c r="D75" s="160" t="str">
        <f>'H14-15'!D27</f>
        <v>IFK Borlänge</v>
      </c>
      <c r="E75" s="166">
        <f>'H14-15'!E27</f>
        <v>258</v>
      </c>
    </row>
    <row r="76" spans="1:5" ht="15" customHeight="1">
      <c r="A76" s="155">
        <v>24</v>
      </c>
      <c r="B76" s="151">
        <f>'H14-15'!B28</f>
        <v>1998</v>
      </c>
      <c r="C76" s="151" t="str">
        <f>'H14-15'!C28</f>
        <v>EDERSTRÖM Jacob</v>
      </c>
      <c r="D76" s="160" t="str">
        <f>'H14-15'!D28</f>
        <v>Kungsbergets AK</v>
      </c>
      <c r="E76" s="166">
        <f>'H14-15'!E28</f>
        <v>244</v>
      </c>
    </row>
    <row r="77" spans="1:5" ht="15" customHeight="1">
      <c r="A77" s="155">
        <v>25</v>
      </c>
      <c r="B77" s="151">
        <f>'H14-15'!B29</f>
        <v>1997</v>
      </c>
      <c r="C77" s="151" t="str">
        <f>'H14-15'!C29</f>
        <v>LARSSON Jakob</v>
      </c>
      <c r="D77" s="160" t="str">
        <f>'H14-15'!D29</f>
        <v>Gävle Alpina SK</v>
      </c>
      <c r="E77" s="166">
        <f>'H14-15'!E29</f>
        <v>240</v>
      </c>
    </row>
    <row r="78" spans="1:5" ht="15" customHeight="1">
      <c r="A78" s="155">
        <v>26</v>
      </c>
      <c r="B78" s="151">
        <f>'H14-15'!B30</f>
        <v>1998</v>
      </c>
      <c r="C78" s="151" t="str">
        <f>'H14-15'!C30</f>
        <v>AXELSSON Adam</v>
      </c>
      <c r="D78" s="160" t="str">
        <f>'H14-15'!D30</f>
        <v>Avesta AK</v>
      </c>
      <c r="E78" s="166">
        <f>'H14-15'!E30</f>
        <v>238</v>
      </c>
    </row>
    <row r="79" spans="1:5" ht="15" customHeight="1">
      <c r="A79" s="155">
        <v>27</v>
      </c>
      <c r="B79" s="151">
        <f>'H14-15'!B31</f>
        <v>1998</v>
      </c>
      <c r="C79" s="151" t="str">
        <f>'H14-15'!C31</f>
        <v>JANSSON Pontus</v>
      </c>
      <c r="D79" s="160" t="str">
        <f>'H14-15'!D31</f>
        <v>Avesta AK</v>
      </c>
      <c r="E79" s="166">
        <f>'H14-15'!E31</f>
        <v>237</v>
      </c>
    </row>
    <row r="80" spans="1:5" ht="15" customHeight="1">
      <c r="A80" s="155">
        <v>28</v>
      </c>
      <c r="B80" s="151">
        <f>'H14-15'!B32</f>
        <v>1998</v>
      </c>
      <c r="C80" s="151" t="str">
        <f>'H14-15'!C32</f>
        <v>BRORSSON Rasmus</v>
      </c>
      <c r="D80" s="160" t="str">
        <f>'H14-15'!D32</f>
        <v>Avesta AK</v>
      </c>
      <c r="E80" s="166">
        <f>'H14-15'!E32</f>
        <v>221</v>
      </c>
    </row>
    <row r="81" spans="1:5" ht="15" customHeight="1">
      <c r="A81" s="155">
        <v>29</v>
      </c>
      <c r="B81" s="151">
        <f>'H14-15'!B33</f>
        <v>1998</v>
      </c>
      <c r="C81" s="151" t="str">
        <f>'H14-15'!C33</f>
        <v>GILLBERG William</v>
      </c>
      <c r="D81" s="160" t="str">
        <f>'H14-15'!D33</f>
        <v>Valfjällets SLK</v>
      </c>
      <c r="E81" s="166">
        <f>'H14-15'!E33</f>
        <v>123</v>
      </c>
    </row>
    <row r="82" spans="1:5" ht="15" customHeight="1">
      <c r="A82" s="155">
        <v>30</v>
      </c>
      <c r="B82" s="151">
        <f>'H14-15'!B34</f>
        <v>1998</v>
      </c>
      <c r="C82" s="151" t="str">
        <f>'H14-15'!C34</f>
        <v>FROST Emil</v>
      </c>
      <c r="D82" s="160" t="str">
        <f>'H14-15'!D34</f>
        <v>IFK Moras AK</v>
      </c>
      <c r="E82" s="166">
        <f>'H14-15'!E34</f>
        <v>115</v>
      </c>
    </row>
    <row r="83" spans="1:5" ht="15" customHeight="1">
      <c r="A83" s="155">
        <v>31</v>
      </c>
      <c r="B83" s="151">
        <f>'H14-15'!B35</f>
        <v>1997</v>
      </c>
      <c r="C83" s="151" t="str">
        <f>'H14-15'!C35</f>
        <v>LUNDÈN Rasmus</v>
      </c>
      <c r="D83" s="160" t="str">
        <f>'H14-15'!D35</f>
        <v>Gävle Alpina SK</v>
      </c>
      <c r="E83" s="166">
        <f>'H14-15'!E35</f>
        <v>102</v>
      </c>
    </row>
    <row r="84" spans="1:5" ht="15" customHeight="1">
      <c r="A84" s="155">
        <v>32</v>
      </c>
      <c r="B84" s="151">
        <v>1998</v>
      </c>
      <c r="C84" s="152" t="s">
        <v>191</v>
      </c>
      <c r="D84" s="161" t="s">
        <v>56</v>
      </c>
      <c r="E84" s="166">
        <v>93</v>
      </c>
    </row>
    <row r="85" spans="1:5" ht="15" customHeight="1">
      <c r="A85" s="155">
        <v>33</v>
      </c>
      <c r="B85" s="151">
        <v>1997</v>
      </c>
      <c r="C85" s="152" t="s">
        <v>193</v>
      </c>
      <c r="D85" s="161" t="s">
        <v>63</v>
      </c>
      <c r="E85" s="166">
        <v>87</v>
      </c>
    </row>
    <row r="86" spans="1:5" ht="15" customHeight="1">
      <c r="A86" s="155">
        <v>34</v>
      </c>
      <c r="B86" s="151">
        <v>1998</v>
      </c>
      <c r="C86" s="152" t="s">
        <v>195</v>
      </c>
      <c r="D86" s="161" t="s">
        <v>63</v>
      </c>
      <c r="E86" s="166">
        <v>73</v>
      </c>
    </row>
    <row r="87" spans="1:5" ht="15" customHeight="1">
      <c r="A87" s="155">
        <v>35</v>
      </c>
      <c r="B87" s="151">
        <v>1998</v>
      </c>
      <c r="C87" s="152" t="s">
        <v>196</v>
      </c>
      <c r="D87" s="161" t="s">
        <v>63</v>
      </c>
      <c r="E87" s="166">
        <v>65</v>
      </c>
    </row>
    <row r="88" spans="1:5" ht="15" customHeight="1">
      <c r="A88" s="155">
        <v>36</v>
      </c>
      <c r="B88" s="151">
        <v>1998</v>
      </c>
      <c r="C88" s="152" t="s">
        <v>157</v>
      </c>
      <c r="D88" s="161" t="s">
        <v>61</v>
      </c>
      <c r="E88" s="166">
        <v>52</v>
      </c>
    </row>
    <row r="89" spans="1:5" ht="15" customHeight="1">
      <c r="A89" s="155">
        <v>37</v>
      </c>
      <c r="B89" s="151">
        <v>1998</v>
      </c>
      <c r="C89" s="152" t="s">
        <v>200</v>
      </c>
      <c r="D89" s="161" t="s">
        <v>61</v>
      </c>
      <c r="E89" s="166">
        <v>51</v>
      </c>
    </row>
    <row r="90" spans="1:5" ht="15" customHeight="1">
      <c r="A90" s="155">
        <v>38</v>
      </c>
      <c r="B90" s="151"/>
      <c r="C90" s="152"/>
      <c r="D90" s="161"/>
      <c r="E90" s="166"/>
    </row>
    <row r="91" spans="1:5" ht="15" customHeight="1">
      <c r="A91" s="155">
        <v>39</v>
      </c>
      <c r="B91" s="151"/>
      <c r="C91" s="152"/>
      <c r="D91" s="161"/>
      <c r="E91" s="166"/>
    </row>
    <row r="92" spans="1:5" ht="15" customHeight="1">
      <c r="A92" s="155">
        <v>40</v>
      </c>
      <c r="B92" s="151"/>
      <c r="C92" s="152"/>
      <c r="D92" s="161"/>
      <c r="E92" s="166"/>
    </row>
    <row r="93" spans="1:5" ht="15" customHeight="1">
      <c r="A93" s="155">
        <v>41</v>
      </c>
      <c r="B93" s="151"/>
      <c r="C93" s="152"/>
      <c r="D93" s="161"/>
      <c r="E93" s="166"/>
    </row>
    <row r="94" spans="1:5" ht="15" customHeight="1">
      <c r="A94" s="155">
        <v>42</v>
      </c>
      <c r="B94" s="151"/>
      <c r="C94" s="152"/>
      <c r="D94" s="161"/>
      <c r="E94" s="166"/>
    </row>
    <row r="95" spans="1:5" ht="15" customHeight="1">
      <c r="A95" s="155">
        <v>43</v>
      </c>
      <c r="B95" s="151"/>
      <c r="C95" s="152"/>
      <c r="D95" s="161"/>
      <c r="E95" s="166"/>
    </row>
    <row r="96" spans="1:5" ht="15" customHeight="1" thickBot="1">
      <c r="A96" s="156">
        <v>44</v>
      </c>
      <c r="B96" s="157"/>
      <c r="C96" s="158"/>
      <c r="D96" s="162"/>
      <c r="E96" s="167"/>
    </row>
  </sheetData>
  <sheetProtection password="CC06" sheet="1"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1" sqref="C41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4" t="s">
        <v>116</v>
      </c>
      <c r="C1" s="95"/>
      <c r="D1" s="95"/>
      <c r="E1" s="142" t="s">
        <v>76</v>
      </c>
      <c r="F1" s="95"/>
      <c r="G1" s="95"/>
      <c r="H1" s="95"/>
      <c r="I1" s="95"/>
      <c r="J1" s="95"/>
      <c r="K1" s="95"/>
    </row>
    <row r="2" spans="2:11" ht="22.5" customHeight="1" thickBot="1">
      <c r="B2" s="113" t="s">
        <v>71</v>
      </c>
      <c r="C2" s="59"/>
      <c r="D2" s="81"/>
      <c r="E2" s="206" t="str">
        <f>'D14-15'!AF3</f>
        <v>Kungsberget SG</v>
      </c>
      <c r="F2" s="207"/>
      <c r="G2" s="206" t="str">
        <f>'D14-15'!AJ3</f>
        <v>Funäsdalen SG</v>
      </c>
      <c r="H2" s="207"/>
      <c r="I2" s="206" t="str">
        <f>'D14-15'!AN3</f>
        <v>Mora DH</v>
      </c>
      <c r="J2" s="208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94" t="s">
        <v>39</v>
      </c>
      <c r="K3" s="145" t="s">
        <v>48</v>
      </c>
      <c r="L3" s="112" t="s">
        <v>69</v>
      </c>
      <c r="M3" s="125" t="s">
        <v>74</v>
      </c>
      <c r="N3" s="125" t="s">
        <v>75</v>
      </c>
    </row>
    <row r="4" spans="1:14" ht="13.5" thickBot="1">
      <c r="A4">
        <v>1</v>
      </c>
      <c r="B4" s="53">
        <v>1</v>
      </c>
      <c r="C4" s="54" t="str">
        <f>'H14-15'!C5</f>
        <v>BRÄNDHOLM Sebastian</v>
      </c>
      <c r="D4" s="91" t="str">
        <f>'H14-15'!D5</f>
        <v>Sälens IF</v>
      </c>
      <c r="E4" s="86">
        <f>'H14-15'!AG5</f>
        <v>100</v>
      </c>
      <c r="F4" s="79">
        <f>'H14-15'!AI5</f>
        <v>100</v>
      </c>
      <c r="G4" s="53">
        <f>'H14-15'!AK5</f>
        <v>0</v>
      </c>
      <c r="H4" s="79">
        <f>'H14-15'!AM5</f>
        <v>0</v>
      </c>
      <c r="I4" s="53">
        <f>'H14-15'!AO5</f>
        <v>100</v>
      </c>
      <c r="J4" s="79">
        <f>'H14-15'!AQ5</f>
        <v>100</v>
      </c>
      <c r="K4" s="146">
        <f>SUM(E4:J4)</f>
        <v>400</v>
      </c>
      <c r="L4" s="117">
        <f>LARGE(E4:J4,1)+LARGE(E4:J4,2)</f>
        <v>200</v>
      </c>
      <c r="M4" s="128">
        <f>LARGE(E4:J4,3)</f>
        <v>100</v>
      </c>
      <c r="N4" s="127">
        <f>LARGE(E4:J4,4)</f>
        <v>100</v>
      </c>
    </row>
    <row r="5" spans="1:14" ht="13.5" thickBot="1">
      <c r="A5">
        <f aca="true" t="shared" si="0" ref="A5:A20">1+A4</f>
        <v>2</v>
      </c>
      <c r="B5" s="55">
        <f aca="true" t="shared" si="1" ref="B5:B36">1+B4</f>
        <v>2</v>
      </c>
      <c r="C5" s="42" t="str">
        <f>'H14-15'!C6</f>
        <v>NYMAN Fabian</v>
      </c>
      <c r="D5" s="92" t="str">
        <f>'H14-15'!D6</f>
        <v>Sälens IF</v>
      </c>
      <c r="E5" s="87">
        <f>'H14-15'!AG6</f>
        <v>80</v>
      </c>
      <c r="F5" s="80">
        <f>'H14-15'!AI6</f>
        <v>80</v>
      </c>
      <c r="G5" s="85">
        <f>'H14-15'!AK6</f>
        <v>0</v>
      </c>
      <c r="H5" s="80">
        <f>'H14-15'!AM6</f>
        <v>0</v>
      </c>
      <c r="I5" s="85">
        <f>'H14-15'!AO6</f>
        <v>70</v>
      </c>
      <c r="J5" s="80">
        <f>'H14-15'!AQ6</f>
        <v>70</v>
      </c>
      <c r="K5" s="146">
        <f>SUM(E5:J5)</f>
        <v>300</v>
      </c>
      <c r="L5" s="117">
        <f>LARGE(E5:J5,1)+LARGE(E5:J5,2)</f>
        <v>160</v>
      </c>
      <c r="M5" s="128">
        <f>LARGE(E5:J5,3)</f>
        <v>70</v>
      </c>
      <c r="N5" s="127">
        <f>LARGE(E5:J5,4)</f>
        <v>70</v>
      </c>
    </row>
    <row r="6" spans="1:14" ht="13.5" thickBot="1">
      <c r="A6">
        <f t="shared" si="0"/>
        <v>3</v>
      </c>
      <c r="B6" s="55">
        <f t="shared" si="1"/>
        <v>3</v>
      </c>
      <c r="C6" s="42" t="str">
        <f>'H14-15'!C7</f>
        <v>PELLESGÅRD Oscar</v>
      </c>
      <c r="D6" s="92" t="str">
        <f>'H14-15'!D7</f>
        <v>IFK Borlänge</v>
      </c>
      <c r="E6" s="87">
        <f>'H14-15'!AG7</f>
        <v>70</v>
      </c>
      <c r="F6" s="80">
        <f>'H14-15'!AI7</f>
        <v>70</v>
      </c>
      <c r="G6" s="85">
        <f>'H14-15'!AK7</f>
        <v>0</v>
      </c>
      <c r="H6" s="80">
        <f>'H14-15'!AM7</f>
        <v>0</v>
      </c>
      <c r="I6" s="85">
        <f>'H14-15'!AO7</f>
        <v>80</v>
      </c>
      <c r="J6" s="80">
        <f>'H14-15'!AQ7</f>
        <v>80</v>
      </c>
      <c r="K6" s="146">
        <f>SUM(E6:J6)</f>
        <v>300</v>
      </c>
      <c r="L6" s="117">
        <f>LARGE(E6:J6,1)+LARGE(E6:J6,2)</f>
        <v>160</v>
      </c>
      <c r="M6" s="128">
        <f>LARGE(E6:J6,3)</f>
        <v>70</v>
      </c>
      <c r="N6" s="127">
        <f>LARGE(E6:J6,4)</f>
        <v>70</v>
      </c>
    </row>
    <row r="7" spans="1:14" ht="13.5" thickBot="1">
      <c r="A7">
        <f t="shared" si="0"/>
        <v>4</v>
      </c>
      <c r="B7" s="55">
        <f t="shared" si="1"/>
        <v>4</v>
      </c>
      <c r="C7" s="42" t="str">
        <f>'H14-15'!C10</f>
        <v>PETERSON Erik</v>
      </c>
      <c r="D7" s="92" t="str">
        <f>'H14-15'!D10</f>
        <v>Valfjällets SLK</v>
      </c>
      <c r="E7" s="87">
        <f>'H14-15'!AG10</f>
        <v>60</v>
      </c>
      <c r="F7" s="80">
        <f>'H14-15'!AI10</f>
        <v>60</v>
      </c>
      <c r="G7" s="85">
        <f>'H14-15'!AK10</f>
        <v>0</v>
      </c>
      <c r="H7" s="80">
        <f>'H14-15'!AM10</f>
        <v>0</v>
      </c>
      <c r="I7" s="85">
        <f>'H14-15'!AO10</f>
        <v>60</v>
      </c>
      <c r="J7" s="80">
        <f>'H14-15'!AQ10</f>
        <v>55</v>
      </c>
      <c r="K7" s="146">
        <f>SUM(E7:J7)</f>
        <v>235</v>
      </c>
      <c r="L7" s="117">
        <f>LARGE(E7:J7,1)+LARGE(E7:J7,2)</f>
        <v>120</v>
      </c>
      <c r="M7" s="128">
        <f>LARGE(E7:J7,3)</f>
        <v>60</v>
      </c>
      <c r="N7" s="127">
        <f>LARGE(E7:J7,4)</f>
        <v>55</v>
      </c>
    </row>
    <row r="8" spans="1:14" ht="13.5" thickBot="1">
      <c r="A8">
        <f t="shared" si="0"/>
        <v>5</v>
      </c>
      <c r="B8" s="55">
        <f t="shared" si="1"/>
        <v>5</v>
      </c>
      <c r="C8" s="42" t="str">
        <f>'H14-15'!C9</f>
        <v>AHLIN Adam</v>
      </c>
      <c r="D8" s="92" t="str">
        <f>'H14-15'!D9</f>
        <v>Örebro SLF</v>
      </c>
      <c r="E8" s="87">
        <f>'H14-15'!AG9</f>
        <v>46</v>
      </c>
      <c r="F8" s="80">
        <f>'H14-15'!AI9</f>
        <v>46</v>
      </c>
      <c r="G8" s="85">
        <f>'H14-15'!AK9</f>
        <v>0</v>
      </c>
      <c r="H8" s="80">
        <f>'H14-15'!AM9</f>
        <v>0</v>
      </c>
      <c r="I8" s="85">
        <f>'H14-15'!AO9</f>
        <v>50</v>
      </c>
      <c r="J8" s="80">
        <f>'H14-15'!AQ9</f>
        <v>60</v>
      </c>
      <c r="K8" s="146">
        <f>SUM(E8:J8)</f>
        <v>202</v>
      </c>
      <c r="L8" s="117">
        <f>LARGE(E8:J8,1)+LARGE(E8:J8,2)</f>
        <v>110</v>
      </c>
      <c r="M8" s="128">
        <f>LARGE(E8:J8,3)</f>
        <v>46</v>
      </c>
      <c r="N8" s="127">
        <f>LARGE(E8:J8,4)</f>
        <v>46</v>
      </c>
    </row>
    <row r="9" spans="1:14" ht="13.5" thickBot="1">
      <c r="A9">
        <f t="shared" si="0"/>
        <v>6</v>
      </c>
      <c r="B9" s="55">
        <f t="shared" si="1"/>
        <v>6</v>
      </c>
      <c r="C9" s="42" t="str">
        <f>'H14-15'!C8</f>
        <v>RÖHR Simon</v>
      </c>
      <c r="D9" s="92" t="str">
        <f>'H14-15'!D8</f>
        <v>Arvika SLK</v>
      </c>
      <c r="E9" s="87">
        <f>'H14-15'!AG8</f>
        <v>55</v>
      </c>
      <c r="F9" s="80">
        <f>'H14-15'!AI8</f>
        <v>55</v>
      </c>
      <c r="G9" s="85">
        <f>'H14-15'!AK8</f>
        <v>0</v>
      </c>
      <c r="H9" s="80">
        <f>'H14-15'!AM8</f>
        <v>0</v>
      </c>
      <c r="I9" s="85">
        <f>'H14-15'!AO8</f>
        <v>44</v>
      </c>
      <c r="J9" s="80">
        <f>'H14-15'!AQ8</f>
        <v>48</v>
      </c>
      <c r="K9" s="146">
        <f>SUM(E9:J9)</f>
        <v>202</v>
      </c>
      <c r="L9" s="117">
        <f>LARGE(E9:J9,1)+LARGE(E9:J9,2)</f>
        <v>110</v>
      </c>
      <c r="M9" s="128">
        <f>LARGE(E9:J9,3)</f>
        <v>48</v>
      </c>
      <c r="N9" s="127">
        <f>LARGE(E9:J9,4)</f>
        <v>44</v>
      </c>
    </row>
    <row r="10" spans="1:14" ht="13.5" thickBot="1">
      <c r="A10">
        <f t="shared" si="0"/>
        <v>7</v>
      </c>
      <c r="B10" s="55">
        <f t="shared" si="1"/>
        <v>7</v>
      </c>
      <c r="C10" s="42" t="str">
        <f>'H14-15'!C11</f>
        <v>SELLING Joel</v>
      </c>
      <c r="D10" s="92" t="str">
        <f>'H14-15'!D11</f>
        <v>IFK Moras AK</v>
      </c>
      <c r="E10" s="87">
        <f>'H14-15'!AG11</f>
        <v>48</v>
      </c>
      <c r="F10" s="80">
        <f>'H14-15'!AI11</f>
        <v>50</v>
      </c>
      <c r="G10" s="85">
        <f>'H14-15'!AK11</f>
        <v>0</v>
      </c>
      <c r="H10" s="80">
        <f>'H14-15'!AM11</f>
        <v>0</v>
      </c>
      <c r="I10" s="85">
        <f>'H14-15'!AO11</f>
        <v>55</v>
      </c>
      <c r="J10" s="80">
        <f>'H14-15'!AQ11</f>
        <v>50</v>
      </c>
      <c r="K10" s="146">
        <f>SUM(E10:J10)</f>
        <v>203</v>
      </c>
      <c r="L10" s="117">
        <f>LARGE(E10:J10,1)+LARGE(E10:J10,2)</f>
        <v>105</v>
      </c>
      <c r="M10" s="128">
        <f>LARGE(E10:J10,3)</f>
        <v>50</v>
      </c>
      <c r="N10" s="127">
        <f>LARGE(E10:J10,4)</f>
        <v>48</v>
      </c>
    </row>
    <row r="11" spans="1:14" ht="13.5" thickBot="1">
      <c r="A11">
        <f t="shared" si="0"/>
        <v>8</v>
      </c>
      <c r="B11" s="55">
        <f t="shared" si="1"/>
        <v>8</v>
      </c>
      <c r="C11" s="42" t="str">
        <f>'H14-15'!C12</f>
        <v>LARSSON Marcus</v>
      </c>
      <c r="D11" s="92" t="str">
        <f>'H14-15'!D12</f>
        <v>Rättviks SLK</v>
      </c>
      <c r="E11" s="87">
        <f>'H14-15'!AG12</f>
        <v>50</v>
      </c>
      <c r="F11" s="80">
        <f>'H14-15'!AI12</f>
        <v>48</v>
      </c>
      <c r="G11" s="85">
        <f>'H14-15'!AK12</f>
        <v>0</v>
      </c>
      <c r="H11" s="80">
        <f>'H14-15'!AM12</f>
        <v>0</v>
      </c>
      <c r="I11" s="85">
        <f>'H14-15'!AO12</f>
        <v>48</v>
      </c>
      <c r="J11" s="80">
        <f>'H14-15'!AQ12</f>
        <v>46</v>
      </c>
      <c r="K11" s="146">
        <f>SUM(E11:J11)</f>
        <v>192</v>
      </c>
      <c r="L11" s="117">
        <f>LARGE(E11:J11,1)+LARGE(E11:J11,2)</f>
        <v>98</v>
      </c>
      <c r="M11" s="128">
        <f>LARGE(E11:J11,3)</f>
        <v>48</v>
      </c>
      <c r="N11" s="127">
        <f>LARGE(E11:J11,4)</f>
        <v>46</v>
      </c>
    </row>
    <row r="12" spans="1:14" ht="13.5" thickBot="1">
      <c r="A12">
        <f t="shared" si="0"/>
        <v>9</v>
      </c>
      <c r="B12" s="55">
        <f t="shared" si="1"/>
        <v>9</v>
      </c>
      <c r="C12" s="42" t="str">
        <f>'H14-15'!C19</f>
        <v>HAGA Gustav</v>
      </c>
      <c r="D12" s="92" t="str">
        <f>'H14-15'!D19</f>
        <v>IFK Moras AK</v>
      </c>
      <c r="E12" s="87">
        <f>'H14-15'!AG19</f>
        <v>44</v>
      </c>
      <c r="F12" s="80">
        <f>'H14-15'!AI19</f>
        <v>44</v>
      </c>
      <c r="G12" s="85">
        <f>'H14-15'!AK19</f>
        <v>0</v>
      </c>
      <c r="H12" s="80">
        <f>'H14-15'!AM19</f>
        <v>0</v>
      </c>
      <c r="I12" s="85">
        <f>'H14-15'!AO19</f>
        <v>46</v>
      </c>
      <c r="J12" s="80">
        <f>'H14-15'!AQ19</f>
        <v>44</v>
      </c>
      <c r="K12" s="146">
        <f>SUM(E12:J12)</f>
        <v>178</v>
      </c>
      <c r="L12" s="117">
        <f>LARGE(E12:J12,1)+LARGE(E12:J12,2)</f>
        <v>90</v>
      </c>
      <c r="M12" s="128">
        <f>LARGE(E12:J12,3)</f>
        <v>44</v>
      </c>
      <c r="N12" s="127">
        <f>LARGE(E12:J12,4)</f>
        <v>44</v>
      </c>
    </row>
    <row r="13" spans="1:14" ht="13.5" thickBot="1">
      <c r="A13">
        <f t="shared" si="0"/>
        <v>10</v>
      </c>
      <c r="B13" s="55">
        <f t="shared" si="1"/>
        <v>10</v>
      </c>
      <c r="C13" s="42" t="str">
        <f>'H14-15'!C16</f>
        <v>ANDRÉN Emil</v>
      </c>
      <c r="D13" s="92" t="str">
        <f>'H14-15'!D16</f>
        <v>IFK Borlänge</v>
      </c>
      <c r="E13" s="87">
        <f>'H14-15'!AG16</f>
        <v>37</v>
      </c>
      <c r="F13" s="80">
        <f>'H14-15'!AI16</f>
        <v>40</v>
      </c>
      <c r="G13" s="85">
        <f>'H14-15'!AK16</f>
        <v>0</v>
      </c>
      <c r="H13" s="80">
        <f>'H14-15'!AM16</f>
        <v>0</v>
      </c>
      <c r="I13" s="85">
        <f>'H14-15'!AO16</f>
        <v>44</v>
      </c>
      <c r="J13" s="80">
        <f>'H14-15'!AQ16</f>
        <v>42</v>
      </c>
      <c r="K13" s="146">
        <f>SUM(E13:J13)</f>
        <v>163</v>
      </c>
      <c r="L13" s="117">
        <f>LARGE(E13:J13,1)+LARGE(E13:J13,2)</f>
        <v>86</v>
      </c>
      <c r="M13" s="128">
        <f>LARGE(E13:J13,3)</f>
        <v>40</v>
      </c>
      <c r="N13" s="127">
        <f>LARGE(E13:J13,4)</f>
        <v>37</v>
      </c>
    </row>
    <row r="14" spans="1:14" ht="13.5" thickBot="1">
      <c r="A14">
        <f t="shared" si="0"/>
        <v>11</v>
      </c>
      <c r="B14" s="55">
        <f t="shared" si="1"/>
        <v>11</v>
      </c>
      <c r="C14" s="42" t="str">
        <f>'H14-15'!C13</f>
        <v>KLAUSNER WALDESJÖ Jonathan</v>
      </c>
      <c r="D14" s="92" t="str">
        <f>'H14-15'!D13</f>
        <v>Örebro SLF</v>
      </c>
      <c r="E14" s="87">
        <f>'H14-15'!AG13</f>
        <v>42</v>
      </c>
      <c r="F14" s="80">
        <f>'H14-15'!AI13</f>
        <v>42</v>
      </c>
      <c r="G14" s="85">
        <f>'H14-15'!AK13</f>
        <v>0</v>
      </c>
      <c r="H14" s="80">
        <f>'H14-15'!AM13</f>
        <v>0</v>
      </c>
      <c r="I14" s="85">
        <f>'H14-15'!AO13</f>
        <v>30</v>
      </c>
      <c r="J14" s="80">
        <f>'H14-15'!AQ13</f>
        <v>28</v>
      </c>
      <c r="K14" s="146">
        <f>SUM(E14:J14)</f>
        <v>142</v>
      </c>
      <c r="L14" s="117">
        <f>LARGE(E14:J14,1)+LARGE(E14:J14,2)</f>
        <v>84</v>
      </c>
      <c r="M14" s="128">
        <f>LARGE(E14:J14,3)</f>
        <v>30</v>
      </c>
      <c r="N14" s="127">
        <f>LARGE(E14:J14,4)</f>
        <v>28</v>
      </c>
    </row>
    <row r="15" spans="1:14" ht="13.5" thickBot="1">
      <c r="A15">
        <f t="shared" si="0"/>
        <v>12</v>
      </c>
      <c r="B15" s="55">
        <f t="shared" si="1"/>
        <v>12</v>
      </c>
      <c r="C15" s="42" t="str">
        <f>'H14-15'!C20</f>
        <v>BERGMAN Martin</v>
      </c>
      <c r="D15" s="92" t="str">
        <f>'H14-15'!D20</f>
        <v>IFK Falun</v>
      </c>
      <c r="E15" s="87">
        <f>'H14-15'!AG20</f>
        <v>40</v>
      </c>
      <c r="F15" s="80">
        <f>'H14-15'!AI20</f>
        <v>39</v>
      </c>
      <c r="G15" s="85">
        <f>'H14-15'!AK20</f>
        <v>0</v>
      </c>
      <c r="H15" s="80">
        <f>'H14-15'!AM20</f>
        <v>0</v>
      </c>
      <c r="I15" s="85">
        <f>'H14-15'!AO20</f>
        <v>36</v>
      </c>
      <c r="J15" s="80">
        <f>'H14-15'!AQ20</f>
        <v>40</v>
      </c>
      <c r="K15" s="146">
        <f>SUM(E15:J15)</f>
        <v>155</v>
      </c>
      <c r="L15" s="117">
        <f>LARGE(E15:J15,1)+LARGE(E15:J15,2)</f>
        <v>80</v>
      </c>
      <c r="M15" s="128">
        <f>LARGE(E15:J15,3)</f>
        <v>39</v>
      </c>
      <c r="N15" s="127">
        <f>LARGE(E15:J15,4)</f>
        <v>36</v>
      </c>
    </row>
    <row r="16" spans="1:14" ht="13.5" thickBot="1">
      <c r="A16">
        <f t="shared" si="0"/>
        <v>13</v>
      </c>
      <c r="B16" s="55">
        <f t="shared" si="1"/>
        <v>13</v>
      </c>
      <c r="C16" s="42" t="str">
        <f>'H14-15'!C24</f>
        <v>SANDBERG Max</v>
      </c>
      <c r="D16" s="92" t="str">
        <f>'H14-15'!D24</f>
        <v>IFK Falun</v>
      </c>
      <c r="E16" s="87">
        <f>'H14-15'!AG24</f>
        <v>0</v>
      </c>
      <c r="F16" s="80">
        <f>'H14-15'!AI24</f>
        <v>34</v>
      </c>
      <c r="G16" s="85">
        <f>'H14-15'!AK24</f>
        <v>0</v>
      </c>
      <c r="H16" s="80">
        <f>'H14-15'!AM24</f>
        <v>0</v>
      </c>
      <c r="I16" s="85">
        <f>'H14-15'!AO24</f>
        <v>40</v>
      </c>
      <c r="J16" s="80">
        <f>'H14-15'!AQ24</f>
        <v>39</v>
      </c>
      <c r="K16" s="146">
        <f>SUM(E16:J16)</f>
        <v>113</v>
      </c>
      <c r="L16" s="117">
        <f>LARGE(E16:J16,1)+LARGE(E16:J16,2)</f>
        <v>79</v>
      </c>
      <c r="M16" s="128">
        <f>LARGE(E16:J16,3)</f>
        <v>34</v>
      </c>
      <c r="N16" s="127">
        <f>LARGE(E16:J16,4)</f>
        <v>0</v>
      </c>
    </row>
    <row r="17" spans="1:14" ht="13.5" thickBot="1">
      <c r="A17">
        <f t="shared" si="0"/>
        <v>14</v>
      </c>
      <c r="B17" s="55">
        <f t="shared" si="1"/>
        <v>14</v>
      </c>
      <c r="C17" s="42" t="str">
        <f>'H14-15'!C21</f>
        <v>JORÄLV-WERMLUND Daniel</v>
      </c>
      <c r="D17" s="92" t="str">
        <f>'H14-15'!D21</f>
        <v>Arvika SLK</v>
      </c>
      <c r="E17" s="87">
        <f>'H14-15'!AG21</f>
        <v>38</v>
      </c>
      <c r="F17" s="80">
        <f>'H14-15'!AI21</f>
        <v>38</v>
      </c>
      <c r="G17" s="85">
        <f>'H14-15'!AK21</f>
        <v>0</v>
      </c>
      <c r="H17" s="80">
        <f>'H14-15'!AM21</f>
        <v>0</v>
      </c>
      <c r="I17" s="85">
        <f>'H14-15'!AO21</f>
        <v>39</v>
      </c>
      <c r="J17" s="80">
        <f>'H14-15'!AQ21</f>
        <v>34</v>
      </c>
      <c r="K17" s="146">
        <f>SUM(E17:J17)</f>
        <v>149</v>
      </c>
      <c r="L17" s="117">
        <f>LARGE(E17:J17,1)+LARGE(E17:J17,2)</f>
        <v>77</v>
      </c>
      <c r="M17" s="128">
        <f>LARGE(E17:J17,3)</f>
        <v>38</v>
      </c>
      <c r="N17" s="127">
        <f>LARGE(E17:J17,4)</f>
        <v>34</v>
      </c>
    </row>
    <row r="18" spans="1:14" ht="13.5" thickBot="1">
      <c r="A18">
        <f t="shared" si="0"/>
        <v>15</v>
      </c>
      <c r="B18" s="55">
        <f t="shared" si="1"/>
        <v>15</v>
      </c>
      <c r="C18" s="42" t="str">
        <f>'H14-15'!C14</f>
        <v>GRAHN Filip</v>
      </c>
      <c r="D18" s="92" t="str">
        <f>'H14-15'!D14</f>
        <v>Kils SLK</v>
      </c>
      <c r="E18" s="87">
        <f>'H14-15'!AG14</f>
        <v>39</v>
      </c>
      <c r="F18" s="80">
        <f>'H14-15'!AI14</f>
        <v>37</v>
      </c>
      <c r="G18" s="85">
        <f>'H14-15'!AK14</f>
        <v>0</v>
      </c>
      <c r="H18" s="80">
        <f>'H14-15'!AM14</f>
        <v>0</v>
      </c>
      <c r="I18" s="85">
        <f>'H14-15'!AO14</f>
        <v>35</v>
      </c>
      <c r="J18" s="80">
        <f>'H14-15'!AQ14</f>
        <v>31</v>
      </c>
      <c r="K18" s="146">
        <f>SUM(E18:J18)</f>
        <v>142</v>
      </c>
      <c r="L18" s="117">
        <f>LARGE(E18:J18,1)+LARGE(E18:J18,2)</f>
        <v>76</v>
      </c>
      <c r="M18" s="128">
        <f>LARGE(E18:J18,3)</f>
        <v>35</v>
      </c>
      <c r="N18" s="127">
        <f>LARGE(E18:J18,4)</f>
        <v>31</v>
      </c>
    </row>
    <row r="19" spans="1:14" ht="13.5" thickBot="1">
      <c r="A19">
        <f t="shared" si="0"/>
        <v>16</v>
      </c>
      <c r="B19" s="55">
        <f t="shared" si="1"/>
        <v>16</v>
      </c>
      <c r="C19" s="42" t="str">
        <f>'H14-15'!C22</f>
        <v>GUSTAFSSON ZETTERLUND Oskar</v>
      </c>
      <c r="D19" s="92" t="str">
        <f>'H14-15'!D22</f>
        <v>Norrbärke SK Alpin</v>
      </c>
      <c r="E19" s="87">
        <f>'H14-15'!AG22</f>
        <v>34</v>
      </c>
      <c r="F19" s="80">
        <f>'H14-15'!AI22</f>
        <v>30</v>
      </c>
      <c r="G19" s="85">
        <f>'H14-15'!AK22</f>
        <v>0</v>
      </c>
      <c r="H19" s="80">
        <f>'H14-15'!AM22</f>
        <v>0</v>
      </c>
      <c r="I19" s="85">
        <f>'H14-15'!AO22</f>
        <v>38</v>
      </c>
      <c r="J19" s="80">
        <f>'H14-15'!AQ22</f>
        <v>37</v>
      </c>
      <c r="K19" s="146">
        <f>SUM(E19:J19)</f>
        <v>139</v>
      </c>
      <c r="L19" s="117">
        <f>LARGE(E19:J19,1)+LARGE(E19:J19,2)</f>
        <v>75</v>
      </c>
      <c r="M19" s="128">
        <f>LARGE(E19:J19,3)</f>
        <v>34</v>
      </c>
      <c r="N19" s="127">
        <f>LARGE(E19:J19,4)</f>
        <v>30</v>
      </c>
    </row>
    <row r="20" spans="1:14" ht="13.5" thickBot="1">
      <c r="A20">
        <f t="shared" si="0"/>
        <v>17</v>
      </c>
      <c r="B20" s="55">
        <f t="shared" si="1"/>
        <v>17</v>
      </c>
      <c r="C20" s="42" t="str">
        <f>'H14-15'!C18</f>
        <v>KINDBERG Alfred</v>
      </c>
      <c r="D20" s="92" t="str">
        <f>'H14-15'!D18</f>
        <v>Kils SLK</v>
      </c>
      <c r="E20" s="87">
        <f>'H14-15'!AG18</f>
        <v>36</v>
      </c>
      <c r="F20" s="80">
        <f>'H14-15'!AI18</f>
        <v>35</v>
      </c>
      <c r="G20" s="85">
        <f>'H14-15'!AK18</f>
        <v>0</v>
      </c>
      <c r="H20" s="80">
        <f>'H14-15'!AM18</f>
        <v>0</v>
      </c>
      <c r="I20" s="85">
        <f>'H14-15'!AO18</f>
        <v>37</v>
      </c>
      <c r="J20" s="80">
        <f>'H14-15'!AQ18</f>
        <v>36</v>
      </c>
      <c r="K20" s="146">
        <f>SUM(E20:J20)</f>
        <v>144</v>
      </c>
      <c r="L20" s="117">
        <f>LARGE(E20:J20,1)+LARGE(E20:J20,2)</f>
        <v>73</v>
      </c>
      <c r="M20" s="128">
        <f>LARGE(E20:J20,3)</f>
        <v>36</v>
      </c>
      <c r="N20" s="127">
        <f>LARGE(E20:J20,4)</f>
        <v>35</v>
      </c>
    </row>
    <row r="21" spans="1:14" ht="13.5" thickBot="1">
      <c r="A21">
        <f aca="true" t="shared" si="2" ref="A21:A36">1+A20</f>
        <v>18</v>
      </c>
      <c r="B21" s="55">
        <f t="shared" si="1"/>
        <v>18</v>
      </c>
      <c r="C21" s="42" t="str">
        <f>'H14-15'!C26</f>
        <v>ALANDER Niklas</v>
      </c>
      <c r="D21" s="92" t="str">
        <f>'H14-15'!D26</f>
        <v>IFK Grängesberg AK</v>
      </c>
      <c r="E21" s="87">
        <f>'H14-15'!AG26</f>
        <v>0</v>
      </c>
      <c r="F21" s="80">
        <f>'H14-15'!AI26</f>
        <v>0</v>
      </c>
      <c r="G21" s="85">
        <f>'H14-15'!AK26</f>
        <v>0</v>
      </c>
      <c r="H21" s="80">
        <f>'H14-15'!AM26</f>
        <v>0</v>
      </c>
      <c r="I21" s="85">
        <f>'H14-15'!AO26</f>
        <v>33</v>
      </c>
      <c r="J21" s="80">
        <f>'H14-15'!AQ26</f>
        <v>38</v>
      </c>
      <c r="K21" s="146">
        <f>SUM(E21:J21)</f>
        <v>71</v>
      </c>
      <c r="L21" s="117">
        <f>LARGE(E21:J21,1)+LARGE(E21:J21,2)</f>
        <v>71</v>
      </c>
      <c r="M21" s="128">
        <f>LARGE(E21:J21,3)</f>
        <v>0</v>
      </c>
      <c r="N21" s="127">
        <f>LARGE(E21:J21,4)</f>
        <v>0</v>
      </c>
    </row>
    <row r="22" spans="1:14" ht="13.5" thickBot="1">
      <c r="A22">
        <f t="shared" si="2"/>
        <v>19</v>
      </c>
      <c r="B22" s="55">
        <f t="shared" si="1"/>
        <v>19</v>
      </c>
      <c r="C22" s="42" t="str">
        <f>'H14-15'!C25</f>
        <v>BERGLUND Tobias</v>
      </c>
      <c r="D22" s="92" t="str">
        <f>'H14-15'!D25</f>
        <v>Kils SLK</v>
      </c>
      <c r="E22" s="87">
        <f>'H14-15'!AG25</f>
        <v>35</v>
      </c>
      <c r="F22" s="80">
        <f>'H14-15'!AI25</f>
        <v>36</v>
      </c>
      <c r="G22" s="85">
        <f>'H14-15'!AK25</f>
        <v>0</v>
      </c>
      <c r="H22" s="80">
        <f>'H14-15'!AM25</f>
        <v>0</v>
      </c>
      <c r="I22" s="85">
        <f>'H14-15'!AO25</f>
        <v>31</v>
      </c>
      <c r="J22" s="80">
        <f>'H14-15'!AQ25</f>
        <v>29</v>
      </c>
      <c r="K22" s="146">
        <f>SUM(E22:J22)</f>
        <v>131</v>
      </c>
      <c r="L22" s="117">
        <f>LARGE(E22:J22,1)+LARGE(E22:J22,2)</f>
        <v>71</v>
      </c>
      <c r="M22" s="128">
        <f>LARGE(E22:J22,3)</f>
        <v>31</v>
      </c>
      <c r="N22" s="127">
        <f>LARGE(E22:J22,4)</f>
        <v>29</v>
      </c>
    </row>
    <row r="23" spans="1:14" ht="13.5" thickBot="1">
      <c r="A23">
        <f t="shared" si="2"/>
        <v>20</v>
      </c>
      <c r="B23" s="55">
        <f t="shared" si="1"/>
        <v>20</v>
      </c>
      <c r="C23" s="42" t="str">
        <f>'H14-15'!C23</f>
        <v>TÖRNQVIST David</v>
      </c>
      <c r="D23" s="92" t="str">
        <f>'H14-15'!D23</f>
        <v>IFK Borlänge</v>
      </c>
      <c r="E23" s="87">
        <f>'H14-15'!AG23</f>
        <v>32</v>
      </c>
      <c r="F23" s="80">
        <f>'H14-15'!AI23</f>
        <v>31</v>
      </c>
      <c r="G23" s="85">
        <f>'H14-15'!AK23</f>
        <v>0</v>
      </c>
      <c r="H23" s="80">
        <f>'H14-15'!AM23</f>
        <v>0</v>
      </c>
      <c r="I23" s="85">
        <f>'H14-15'!AO23</f>
        <v>34</v>
      </c>
      <c r="J23" s="80">
        <f>'H14-15'!AQ23</f>
        <v>35</v>
      </c>
      <c r="K23" s="175">
        <f>SUM(E23:J23)</f>
        <v>132</v>
      </c>
      <c r="L23" s="117">
        <f>LARGE(E23:J23,1)+LARGE(E23:J23,2)</f>
        <v>69</v>
      </c>
      <c r="M23" s="128">
        <f>LARGE(E23:J23,3)</f>
        <v>32</v>
      </c>
      <c r="N23" s="127">
        <f>LARGE(E23:J23,4)</f>
        <v>31</v>
      </c>
    </row>
    <row r="24" spans="1:14" ht="13.5" thickBot="1">
      <c r="A24">
        <f t="shared" si="2"/>
        <v>21</v>
      </c>
      <c r="B24" s="55">
        <f t="shared" si="1"/>
        <v>21</v>
      </c>
      <c r="C24" s="42" t="str">
        <f>'H14-15'!C15</f>
        <v>SKÖRELID Jonathan</v>
      </c>
      <c r="D24" s="92" t="str">
        <f>'H14-15'!D15</f>
        <v>Gävle Alpina SK</v>
      </c>
      <c r="E24" s="87">
        <f>'H14-15'!AG15</f>
        <v>33</v>
      </c>
      <c r="F24" s="80">
        <f>'H14-15'!AI15</f>
        <v>33</v>
      </c>
      <c r="G24" s="85">
        <f>'H14-15'!AK15</f>
        <v>0</v>
      </c>
      <c r="H24" s="80">
        <f>'H14-15'!AM15</f>
        <v>0</v>
      </c>
      <c r="I24" s="85">
        <f>'H14-15'!AO15</f>
        <v>32</v>
      </c>
      <c r="J24" s="80">
        <f>'H14-15'!AQ15</f>
        <v>32</v>
      </c>
      <c r="K24" s="146">
        <f>SUM(E24:J24)</f>
        <v>130</v>
      </c>
      <c r="L24" s="117">
        <f>LARGE(E24:J24,1)+LARGE(E24:J24,2)</f>
        <v>66</v>
      </c>
      <c r="M24" s="128">
        <f>LARGE(E24:J24,3)</f>
        <v>32</v>
      </c>
      <c r="N24" s="127">
        <f>LARGE(E24:J24,4)</f>
        <v>32</v>
      </c>
    </row>
    <row r="25" spans="1:14" ht="13.5" thickBot="1">
      <c r="A25">
        <f t="shared" si="2"/>
        <v>22</v>
      </c>
      <c r="B25" s="55">
        <f t="shared" si="1"/>
        <v>22</v>
      </c>
      <c r="C25" s="42" t="str">
        <f>'H14-15'!C27</f>
        <v>KARLSSON Felix</v>
      </c>
      <c r="D25" s="92" t="str">
        <f>'H14-15'!D27</f>
        <v>IFK Borlänge</v>
      </c>
      <c r="E25" s="87">
        <f>'H14-15'!AG27</f>
        <v>31</v>
      </c>
      <c r="F25" s="80">
        <f>'H14-15'!AI27</f>
        <v>32</v>
      </c>
      <c r="G25" s="85">
        <f>'H14-15'!AK27</f>
        <v>0</v>
      </c>
      <c r="H25" s="80">
        <f>'H14-15'!AM27</f>
        <v>0</v>
      </c>
      <c r="I25" s="85">
        <f>'H14-15'!AO27</f>
        <v>27</v>
      </c>
      <c r="J25" s="80">
        <f>'H14-15'!AQ27</f>
        <v>27</v>
      </c>
      <c r="K25" s="146">
        <f>SUM(E25:J25)</f>
        <v>117</v>
      </c>
      <c r="L25" s="117">
        <f>LARGE(E25:J25,1)+LARGE(E25:J25,2)</f>
        <v>63</v>
      </c>
      <c r="M25" s="128">
        <f>LARGE(E25:J25,3)</f>
        <v>27</v>
      </c>
      <c r="N25" s="127">
        <f>LARGE(E25:J25,4)</f>
        <v>27</v>
      </c>
    </row>
    <row r="26" spans="1:14" ht="13.5" thickBot="1">
      <c r="A26">
        <f t="shared" si="2"/>
        <v>23</v>
      </c>
      <c r="B26" s="55">
        <f t="shared" si="1"/>
        <v>23</v>
      </c>
      <c r="C26" s="42" t="str">
        <f>'H14-15'!C30</f>
        <v>AXELSSON Adam</v>
      </c>
      <c r="D26" s="92" t="str">
        <f>'H14-15'!D30</f>
        <v>Avesta AK</v>
      </c>
      <c r="E26" s="87">
        <f>'H14-15'!AG30</f>
        <v>30</v>
      </c>
      <c r="F26" s="80">
        <f>'H14-15'!AI30</f>
        <v>30</v>
      </c>
      <c r="G26" s="85">
        <f>'H14-15'!AK30</f>
        <v>0</v>
      </c>
      <c r="H26" s="80">
        <f>'H14-15'!AM30</f>
        <v>0</v>
      </c>
      <c r="I26" s="85">
        <f>'H14-15'!AO30</f>
        <v>0</v>
      </c>
      <c r="J26" s="80">
        <f>'H14-15'!AQ30</f>
        <v>0</v>
      </c>
      <c r="K26" s="146">
        <f>SUM(E26:J26)</f>
        <v>60</v>
      </c>
      <c r="L26" s="117">
        <f>LARGE(E26:J26,1)+LARGE(E26:J26,2)</f>
        <v>60</v>
      </c>
      <c r="M26" s="128">
        <f>LARGE(E26:J26,3)</f>
        <v>0</v>
      </c>
      <c r="N26" s="127">
        <f>LARGE(E26:J26,4)</f>
        <v>0</v>
      </c>
    </row>
    <row r="27" spans="1:14" ht="13.5" thickBot="1">
      <c r="A27">
        <f t="shared" si="2"/>
        <v>24</v>
      </c>
      <c r="B27" s="55">
        <f t="shared" si="1"/>
        <v>24</v>
      </c>
      <c r="C27" s="42" t="str">
        <f>'H14-15'!C17</f>
        <v>ANTFOLK Alexander</v>
      </c>
      <c r="D27" s="92" t="str">
        <f>'H14-15'!D17</f>
        <v>IFK Borlänge</v>
      </c>
      <c r="E27" s="87">
        <f>'H14-15'!AG17</f>
        <v>27</v>
      </c>
      <c r="F27" s="80">
        <f>'H14-15'!AI17</f>
        <v>26</v>
      </c>
      <c r="G27" s="85">
        <f>'H14-15'!AK17</f>
        <v>0</v>
      </c>
      <c r="H27" s="80">
        <f>'H14-15'!AM17</f>
        <v>0</v>
      </c>
      <c r="I27" s="85">
        <f>'H14-15'!AO17</f>
        <v>29</v>
      </c>
      <c r="J27" s="80">
        <f>'H14-15'!AQ17</f>
        <v>30</v>
      </c>
      <c r="K27" s="146">
        <f>SUM(E27:J27)</f>
        <v>112</v>
      </c>
      <c r="L27" s="117">
        <f>LARGE(E27:J27,1)+LARGE(E27:J27,2)</f>
        <v>59</v>
      </c>
      <c r="M27" s="128">
        <f>LARGE(E27:J27,3)</f>
        <v>27</v>
      </c>
      <c r="N27" s="127">
        <f>LARGE(E27:J27,4)</f>
        <v>26</v>
      </c>
    </row>
    <row r="28" spans="1:14" ht="13.5" thickBot="1">
      <c r="A28">
        <f t="shared" si="2"/>
        <v>25</v>
      </c>
      <c r="B28" s="55">
        <f t="shared" si="1"/>
        <v>25</v>
      </c>
      <c r="C28" s="42" t="str">
        <f>'H14-15'!C29</f>
        <v>LARSSON Jakob</v>
      </c>
      <c r="D28" s="92" t="str">
        <f>'H14-15'!D29</f>
        <v>Gävle Alpina SK</v>
      </c>
      <c r="E28" s="87">
        <f>'H14-15'!AG29</f>
        <v>29</v>
      </c>
      <c r="F28" s="80">
        <f>'H14-15'!AI29</f>
        <v>28</v>
      </c>
      <c r="G28" s="85">
        <f>'H14-15'!AK29</f>
        <v>0</v>
      </c>
      <c r="H28" s="80">
        <f>'H14-15'!AM29</f>
        <v>0</v>
      </c>
      <c r="I28" s="85">
        <f>'H14-15'!AO29</f>
        <v>0</v>
      </c>
      <c r="J28" s="80">
        <f>'H14-15'!AQ29</f>
        <v>0</v>
      </c>
      <c r="K28" s="146">
        <f>SUM(E28:J28)</f>
        <v>57</v>
      </c>
      <c r="L28" s="117">
        <f>LARGE(E28:J28,1)+LARGE(E28:J28,2)</f>
        <v>57</v>
      </c>
      <c r="M28" s="128">
        <f>LARGE(E28:J28,3)</f>
        <v>0</v>
      </c>
      <c r="N28" s="127">
        <f>LARGE(E28:J28,4)</f>
        <v>0</v>
      </c>
    </row>
    <row r="29" spans="1:14" ht="13.5" thickBot="1">
      <c r="A29">
        <f t="shared" si="2"/>
        <v>26</v>
      </c>
      <c r="B29" s="55">
        <f t="shared" si="1"/>
        <v>26</v>
      </c>
      <c r="C29" s="42" t="str">
        <f>'H14-15'!C32</f>
        <v>BRORSSON Rasmus</v>
      </c>
      <c r="D29" s="92" t="str">
        <f>'H14-15'!D32</f>
        <v>Avesta AK</v>
      </c>
      <c r="E29" s="87">
        <f>'H14-15'!AG32</f>
        <v>28</v>
      </c>
      <c r="F29" s="80">
        <f>'H14-15'!AI32</f>
        <v>27</v>
      </c>
      <c r="G29" s="85">
        <f>'H14-15'!AK32</f>
        <v>0</v>
      </c>
      <c r="H29" s="80">
        <f>'H14-15'!AM32</f>
        <v>0</v>
      </c>
      <c r="I29" s="85">
        <f>'H14-15'!AO32</f>
        <v>0</v>
      </c>
      <c r="J29" s="80">
        <f>'H14-15'!AQ32</f>
        <v>0</v>
      </c>
      <c r="K29" s="146">
        <f>SUM(E29:J29)</f>
        <v>55</v>
      </c>
      <c r="L29" s="117">
        <f>LARGE(E29:J29,1)+LARGE(E29:J29,2)</f>
        <v>55</v>
      </c>
      <c r="M29" s="128">
        <f>LARGE(E29:J29,3)</f>
        <v>0</v>
      </c>
      <c r="N29" s="127">
        <f>LARGE(E29:J29,4)</f>
        <v>0</v>
      </c>
    </row>
    <row r="30" spans="1:14" ht="13.5" thickBot="1">
      <c r="A30">
        <f t="shared" si="2"/>
        <v>27</v>
      </c>
      <c r="B30" s="55">
        <f t="shared" si="1"/>
        <v>27</v>
      </c>
      <c r="C30" s="42" t="str">
        <f>'H14-15'!C28</f>
        <v>EDERSTRÖM Jacob</v>
      </c>
      <c r="D30" s="92" t="str">
        <f>'H14-15'!D28</f>
        <v>Kungsbergets AK</v>
      </c>
      <c r="E30" s="87">
        <f>'H14-15'!AG28</f>
        <v>24</v>
      </c>
      <c r="F30" s="80">
        <f>'H14-15'!AI28</f>
        <v>23</v>
      </c>
      <c r="G30" s="85">
        <f>'H14-15'!AK28</f>
        <v>0</v>
      </c>
      <c r="H30" s="80">
        <f>'H14-15'!AM28</f>
        <v>0</v>
      </c>
      <c r="I30" s="85">
        <f>'H14-15'!AO28</f>
        <v>28</v>
      </c>
      <c r="J30" s="80">
        <f>'H14-15'!AQ28</f>
        <v>24</v>
      </c>
      <c r="K30" s="146">
        <f>SUM(E30:J30)</f>
        <v>99</v>
      </c>
      <c r="L30" s="117">
        <f>LARGE(E30:J30,1)+LARGE(E30:J30,2)</f>
        <v>52</v>
      </c>
      <c r="M30" s="128">
        <f>LARGE(E30:J30,3)</f>
        <v>24</v>
      </c>
      <c r="N30" s="127">
        <f>LARGE(E30:J30,4)</f>
        <v>23</v>
      </c>
    </row>
    <row r="31" spans="1:14" ht="13.5" thickBot="1">
      <c r="A31">
        <f t="shared" si="2"/>
        <v>28</v>
      </c>
      <c r="B31" s="55">
        <f t="shared" si="1"/>
        <v>28</v>
      </c>
      <c r="C31" s="42" t="str">
        <f>'H14-15'!C33</f>
        <v>GILLBERG William</v>
      </c>
      <c r="D31" s="92" t="str">
        <f>'H14-15'!D33</f>
        <v>Valfjällets SLK</v>
      </c>
      <c r="E31" s="87">
        <f>'H14-15'!AG33</f>
        <v>0</v>
      </c>
      <c r="F31" s="80">
        <f>'H14-15'!AI33</f>
        <v>0</v>
      </c>
      <c r="G31" s="85">
        <f>'H14-15'!AK33</f>
        <v>0</v>
      </c>
      <c r="H31" s="80">
        <f>'H14-15'!AM33</f>
        <v>0</v>
      </c>
      <c r="I31" s="85">
        <f>'H14-15'!AO33</f>
        <v>25</v>
      </c>
      <c r="J31" s="80">
        <f>'H14-15'!AQ33</f>
        <v>26</v>
      </c>
      <c r="K31" s="146">
        <f>SUM(E31:J31)</f>
        <v>51</v>
      </c>
      <c r="L31" s="117">
        <f>LARGE(E31:J31,1)+LARGE(E31:J31,2)</f>
        <v>51</v>
      </c>
      <c r="M31" s="128">
        <f>LARGE(E31:J31,3)</f>
        <v>0</v>
      </c>
      <c r="N31" s="127">
        <f>LARGE(E31:J31,4)</f>
        <v>0</v>
      </c>
    </row>
    <row r="32" spans="1:14" ht="13.5" thickBot="1">
      <c r="A32">
        <f t="shared" si="2"/>
        <v>29</v>
      </c>
      <c r="B32" s="55">
        <f t="shared" si="1"/>
        <v>29</v>
      </c>
      <c r="C32" s="42" t="str">
        <f>'H14-15'!C41</f>
        <v>GRANATH Jona</v>
      </c>
      <c r="D32" s="92" t="str">
        <f>'H14-15'!D41</f>
        <v>IFK Falun</v>
      </c>
      <c r="E32" s="87">
        <f>'H14-15'!AG41</f>
        <v>0</v>
      </c>
      <c r="F32" s="80">
        <f>'H14-15'!AI41</f>
        <v>0</v>
      </c>
      <c r="G32" s="85">
        <f>'H14-15'!AK41</f>
        <v>0</v>
      </c>
      <c r="H32" s="80">
        <f>'H14-15'!AM41</f>
        <v>0</v>
      </c>
      <c r="I32" s="85">
        <f>'H14-15'!AO41</f>
        <v>26</v>
      </c>
      <c r="J32" s="80">
        <f>'H14-15'!AQ41</f>
        <v>25</v>
      </c>
      <c r="K32" s="146">
        <f>SUM(E32:J32)</f>
        <v>51</v>
      </c>
      <c r="L32" s="117">
        <f>LARGE(E32:J32,1)+LARGE(E32:J32,2)</f>
        <v>51</v>
      </c>
      <c r="M32" s="128">
        <f>LARGE(E32:J32,3)</f>
        <v>0</v>
      </c>
      <c r="N32" s="127">
        <f>LARGE(E32:J32,4)</f>
        <v>0</v>
      </c>
    </row>
    <row r="33" spans="1:14" ht="13.5" thickBot="1">
      <c r="A33">
        <f t="shared" si="2"/>
        <v>30</v>
      </c>
      <c r="B33" s="55">
        <f t="shared" si="1"/>
        <v>30</v>
      </c>
      <c r="C33" s="42" t="str">
        <f>'H14-15'!C31</f>
        <v>JANSSON Pontus</v>
      </c>
      <c r="D33" s="92" t="str">
        <f>'H14-15'!D31</f>
        <v>Avesta AK</v>
      </c>
      <c r="E33" s="87">
        <f>'H14-15'!AG31</f>
        <v>26</v>
      </c>
      <c r="F33" s="80">
        <f>'H14-15'!AI31</f>
        <v>24</v>
      </c>
      <c r="G33" s="85">
        <f>'H14-15'!AK31</f>
        <v>0</v>
      </c>
      <c r="H33" s="80">
        <f>'H14-15'!AM31</f>
        <v>0</v>
      </c>
      <c r="I33" s="85">
        <f>'H14-15'!AO31</f>
        <v>0</v>
      </c>
      <c r="J33" s="80">
        <f>'H14-15'!AQ31</f>
        <v>0</v>
      </c>
      <c r="K33" s="146">
        <f>SUM(E33:J33)</f>
        <v>50</v>
      </c>
      <c r="L33" s="117">
        <f>LARGE(E33:J33,1)+LARGE(E33:J33,2)</f>
        <v>50</v>
      </c>
      <c r="M33" s="128">
        <f>LARGE(E33:J33,3)</f>
        <v>0</v>
      </c>
      <c r="N33" s="127">
        <f>LARGE(E33:J33,4)</f>
        <v>0</v>
      </c>
    </row>
    <row r="34" spans="1:14" ht="13.5" thickBot="1">
      <c r="A34">
        <f t="shared" si="2"/>
        <v>31</v>
      </c>
      <c r="B34" s="55">
        <f t="shared" si="1"/>
        <v>31</v>
      </c>
      <c r="C34" s="42" t="str">
        <f>'H14-15'!C35</f>
        <v>LUNDÈN Rasmus</v>
      </c>
      <c r="D34" s="92" t="str">
        <f>'H14-15'!D35</f>
        <v>Gävle Alpina SK</v>
      </c>
      <c r="E34" s="87">
        <f>'H14-15'!AG35</f>
        <v>25</v>
      </c>
      <c r="F34" s="80">
        <f>'H14-15'!AI35</f>
        <v>25</v>
      </c>
      <c r="G34" s="85">
        <f>'H14-15'!AK35</f>
        <v>0</v>
      </c>
      <c r="H34" s="80">
        <f>'H14-15'!AM35</f>
        <v>0</v>
      </c>
      <c r="I34" s="85">
        <f>'H14-15'!AO35</f>
        <v>0</v>
      </c>
      <c r="J34" s="80">
        <f>'H14-15'!AQ35</f>
        <v>0</v>
      </c>
      <c r="K34" s="146">
        <f>SUM(E34:J34)</f>
        <v>50</v>
      </c>
      <c r="L34" s="117">
        <f>LARGE(E34:J34,1)+LARGE(E34:J34,2)</f>
        <v>50</v>
      </c>
      <c r="M34" s="128">
        <f>LARGE(E34:J34,3)</f>
        <v>0</v>
      </c>
      <c r="N34" s="127">
        <f>LARGE(E34:J34,4)</f>
        <v>0</v>
      </c>
    </row>
    <row r="35" spans="1:14" ht="13.5" thickBot="1">
      <c r="A35">
        <f t="shared" si="2"/>
        <v>32</v>
      </c>
      <c r="B35" s="55">
        <f t="shared" si="1"/>
        <v>32</v>
      </c>
      <c r="C35" s="42" t="s">
        <v>201</v>
      </c>
      <c r="D35" s="92" t="s">
        <v>55</v>
      </c>
      <c r="E35" s="87">
        <v>0</v>
      </c>
      <c r="F35" s="80">
        <v>33</v>
      </c>
      <c r="G35" s="85">
        <f>'H14-15'!AK35</f>
        <v>0</v>
      </c>
      <c r="H35" s="80">
        <f>'H14-15'!AM35</f>
        <v>0</v>
      </c>
      <c r="I35" s="85">
        <f>'H14-15'!AO35</f>
        <v>0</v>
      </c>
      <c r="J35" s="80">
        <f>'H14-15'!AQ35</f>
        <v>0</v>
      </c>
      <c r="K35" s="146">
        <f>SUM(E35:J35)</f>
        <v>33</v>
      </c>
      <c r="L35" s="117">
        <f>LARGE(E35:J35,1)+LARGE(E35:J35,2)</f>
        <v>33</v>
      </c>
      <c r="M35" s="128">
        <f>LARGE(E35:J35,3)</f>
        <v>0</v>
      </c>
      <c r="N35" s="127">
        <f>LARGE(E35:J35,4)</f>
        <v>0</v>
      </c>
    </row>
    <row r="36" spans="1:14" ht="13.5" thickBot="1">
      <c r="A36">
        <f t="shared" si="2"/>
        <v>33</v>
      </c>
      <c r="B36" s="55">
        <f t="shared" si="1"/>
        <v>33</v>
      </c>
      <c r="C36" s="42" t="str">
        <f>'H14-15'!C37</f>
        <v>ERIKSSON Daniel</v>
      </c>
      <c r="D36" s="92" t="str">
        <f>'H14-15'!D37</f>
        <v>Kils SLK</v>
      </c>
      <c r="E36" s="87">
        <f>'H14-15'!AG37</f>
        <v>0</v>
      </c>
      <c r="F36" s="80">
        <f>'H14-15'!AI37</f>
        <v>0</v>
      </c>
      <c r="G36" s="85">
        <f>'H14-15'!AK37</f>
        <v>0</v>
      </c>
      <c r="H36" s="80">
        <f>'H14-15'!AM37</f>
        <v>0</v>
      </c>
      <c r="I36" s="85">
        <f>'H14-15'!AO37</f>
        <v>0</v>
      </c>
      <c r="J36" s="80">
        <f>'H14-15'!AQ37</f>
        <v>0</v>
      </c>
      <c r="K36" s="146">
        <f>SUM(E36:J36)</f>
        <v>0</v>
      </c>
      <c r="L36" s="117">
        <f>LARGE(E36:J36,1)+LARGE(E36:J36,2)</f>
        <v>0</v>
      </c>
      <c r="M36" s="128">
        <f>LARGE(E36:J36,3)</f>
        <v>0</v>
      </c>
      <c r="N36" s="127">
        <f>LARGE(E36:J36,4)</f>
        <v>0</v>
      </c>
    </row>
    <row r="37" spans="1:14" ht="13.5" thickBot="1">
      <c r="A37">
        <f aca="true" t="shared" si="3" ref="A37:A52">1+A36</f>
        <v>34</v>
      </c>
      <c r="B37" s="55">
        <f aca="true" t="shared" si="4" ref="B37:B58">1+B36</f>
        <v>34</v>
      </c>
      <c r="C37" s="42" t="str">
        <f>'H14-15'!C38</f>
        <v>SIGVANT Gustav</v>
      </c>
      <c r="D37" s="92" t="str">
        <f>'H14-15'!D38</f>
        <v>Kils SLK</v>
      </c>
      <c r="E37" s="87">
        <f>'H14-15'!AG38</f>
        <v>0</v>
      </c>
      <c r="F37" s="80">
        <f>'H14-15'!AI38</f>
        <v>0</v>
      </c>
      <c r="G37" s="85">
        <f>'H14-15'!AK38</f>
        <v>0</v>
      </c>
      <c r="H37" s="80">
        <f>'H14-15'!AM38</f>
        <v>0</v>
      </c>
      <c r="I37" s="85">
        <f>'H14-15'!AO38</f>
        <v>0</v>
      </c>
      <c r="J37" s="80">
        <f>'H14-15'!AQ38</f>
        <v>0</v>
      </c>
      <c r="K37" s="146">
        <f>SUM(E37:J37)</f>
        <v>0</v>
      </c>
      <c r="L37" s="117">
        <f>LARGE(E37:J37,1)+LARGE(E37:J37,2)</f>
        <v>0</v>
      </c>
      <c r="M37" s="128">
        <f>LARGE(E37:J37,3)</f>
        <v>0</v>
      </c>
      <c r="N37" s="127">
        <f>LARGE(E37:J37,4)</f>
        <v>0</v>
      </c>
    </row>
    <row r="38" spans="1:14" ht="13.5" thickBot="1">
      <c r="A38">
        <f t="shared" si="3"/>
        <v>35</v>
      </c>
      <c r="B38" s="55">
        <f t="shared" si="4"/>
        <v>35</v>
      </c>
      <c r="C38" s="42" t="str">
        <f>'H14-15'!C39</f>
        <v>SVAHN Andre</v>
      </c>
      <c r="D38" s="92" t="str">
        <f>'H14-15'!D39</f>
        <v>Kils SLK</v>
      </c>
      <c r="E38" s="87">
        <f>'H14-15'!AG39</f>
        <v>0</v>
      </c>
      <c r="F38" s="80">
        <f>'H14-15'!AI39</f>
        <v>0</v>
      </c>
      <c r="G38" s="85">
        <f>'H14-15'!AK39</f>
        <v>0</v>
      </c>
      <c r="H38" s="80">
        <f>'H14-15'!AM39</f>
        <v>0</v>
      </c>
      <c r="I38" s="85">
        <f>'H14-15'!AO39</f>
        <v>0</v>
      </c>
      <c r="J38" s="80">
        <f>'H14-15'!AQ39</f>
        <v>0</v>
      </c>
      <c r="K38" s="146">
        <f>SUM(E38:J38)</f>
        <v>0</v>
      </c>
      <c r="L38" s="117">
        <f>LARGE(E38:J38,1)+LARGE(E38:J38,2)</f>
        <v>0</v>
      </c>
      <c r="M38" s="128">
        <f>LARGE(E38:J38,3)</f>
        <v>0</v>
      </c>
      <c r="N38" s="127">
        <f>LARGE(E38:J38,4)</f>
        <v>0</v>
      </c>
    </row>
    <row r="39" spans="1:14" ht="13.5" thickBot="1">
      <c r="A39">
        <f t="shared" si="3"/>
        <v>36</v>
      </c>
      <c r="B39" s="55">
        <f t="shared" si="4"/>
        <v>36</v>
      </c>
      <c r="C39" s="42" t="str">
        <f>'H14-15'!C36</f>
        <v>MELKERSSON Fredrik</v>
      </c>
      <c r="D39" s="92" t="str">
        <f>'H14-15'!D36</f>
        <v>Örebro SLF</v>
      </c>
      <c r="E39" s="87">
        <f>'H14-15'!AG36</f>
        <v>0</v>
      </c>
      <c r="F39" s="80">
        <f>'H14-15'!AI36</f>
        <v>0</v>
      </c>
      <c r="G39" s="85">
        <f>'H14-15'!AK36</f>
        <v>0</v>
      </c>
      <c r="H39" s="80">
        <f>'H14-15'!AM36</f>
        <v>0</v>
      </c>
      <c r="I39" s="85">
        <f>'H14-15'!AO36</f>
        <v>0</v>
      </c>
      <c r="J39" s="80">
        <f>'H14-15'!AQ36</f>
        <v>0</v>
      </c>
      <c r="K39" s="146">
        <f>SUM(E39:J39)</f>
        <v>0</v>
      </c>
      <c r="L39" s="117">
        <f>LARGE(E39:J39,1)+LARGE(E39:J39,2)</f>
        <v>0</v>
      </c>
      <c r="M39" s="128">
        <f>LARGE(E39:J39,3)</f>
        <v>0</v>
      </c>
      <c r="N39" s="127">
        <f>LARGE(E39:J39,4)</f>
        <v>0</v>
      </c>
    </row>
    <row r="40" spans="1:14" ht="13.5" thickBot="1">
      <c r="A40">
        <f t="shared" si="3"/>
        <v>37</v>
      </c>
      <c r="B40" s="55">
        <f t="shared" si="4"/>
        <v>37</v>
      </c>
      <c r="C40" s="42" t="str">
        <f>'H14-15'!C40</f>
        <v>GRÖNBERG Niklas</v>
      </c>
      <c r="D40" s="92" t="str">
        <f>'H14-15'!D40</f>
        <v>IFK Falun</v>
      </c>
      <c r="E40" s="87">
        <f>'H14-15'!AG40</f>
        <v>0</v>
      </c>
      <c r="F40" s="80">
        <f>'H14-15'!AI40</f>
        <v>0</v>
      </c>
      <c r="G40" s="85">
        <f>'H14-15'!AK40</f>
        <v>0</v>
      </c>
      <c r="H40" s="80">
        <f>'H14-15'!AM40</f>
        <v>0</v>
      </c>
      <c r="I40" s="85">
        <f>'H14-15'!AO40</f>
        <v>0</v>
      </c>
      <c r="J40" s="80">
        <f>'H14-15'!AQ40</f>
        <v>0</v>
      </c>
      <c r="K40" s="146">
        <f>SUM(E40:J40)</f>
        <v>0</v>
      </c>
      <c r="L40" s="117">
        <f>LARGE(E40:J40,1)+LARGE(E40:J40,2)</f>
        <v>0</v>
      </c>
      <c r="M40" s="128">
        <f>LARGE(E40:J40,3)</f>
        <v>0</v>
      </c>
      <c r="N40" s="127">
        <f>LARGE(E40:J40,4)</f>
        <v>0</v>
      </c>
    </row>
    <row r="41" spans="1:14" ht="13.5" thickBot="1">
      <c r="A41">
        <f t="shared" si="3"/>
        <v>38</v>
      </c>
      <c r="B41" s="55">
        <f t="shared" si="4"/>
        <v>38</v>
      </c>
      <c r="C41" s="42">
        <f>'H14-15'!C42</f>
        <v>0</v>
      </c>
      <c r="D41" s="92">
        <f>'H14-15'!D42</f>
        <v>0</v>
      </c>
      <c r="E41" s="87">
        <f>'H14-15'!AG42</f>
        <v>0</v>
      </c>
      <c r="F41" s="80">
        <f>'H14-15'!AI42</f>
        <v>0</v>
      </c>
      <c r="G41" s="85">
        <f>'H14-15'!AK42</f>
        <v>0</v>
      </c>
      <c r="H41" s="80">
        <f>'H14-15'!AM42</f>
        <v>0</v>
      </c>
      <c r="I41" s="85">
        <f>'H14-15'!AO42</f>
        <v>0</v>
      </c>
      <c r="J41" s="80">
        <f>'H14-15'!AQ42</f>
        <v>0</v>
      </c>
      <c r="K41" s="146">
        <f>SUM(E41:J41)</f>
        <v>0</v>
      </c>
      <c r="L41" s="117">
        <f>LARGE(E41:J41,1)+LARGE(E41:J41,2)</f>
        <v>0</v>
      </c>
      <c r="M41" s="128">
        <f>LARGE(E41:J41,3)</f>
        <v>0</v>
      </c>
      <c r="N41" s="127">
        <f>LARGE(E41:J41,4)</f>
        <v>0</v>
      </c>
    </row>
    <row r="42" spans="1:14" ht="13.5" thickBot="1">
      <c r="A42">
        <f t="shared" si="3"/>
        <v>39</v>
      </c>
      <c r="B42" s="55">
        <f t="shared" si="4"/>
        <v>39</v>
      </c>
      <c r="C42" s="42">
        <f>'H14-15'!C47</f>
        <v>0</v>
      </c>
      <c r="D42" s="92">
        <f>'H14-15'!D47</f>
        <v>0</v>
      </c>
      <c r="E42" s="87">
        <f>'H14-15'!AG47</f>
        <v>0</v>
      </c>
      <c r="F42" s="80">
        <f>'H14-15'!AI47</f>
        <v>0</v>
      </c>
      <c r="G42" s="85">
        <f>'H14-15'!AK47</f>
        <v>0</v>
      </c>
      <c r="H42" s="80">
        <f>'H14-15'!AM47</f>
        <v>0</v>
      </c>
      <c r="I42" s="85">
        <f>'H14-15'!AO47</f>
        <v>0</v>
      </c>
      <c r="J42" s="80">
        <f>'H14-15'!AQ47</f>
        <v>0</v>
      </c>
      <c r="K42" s="146">
        <f>SUM(E42:J42)</f>
        <v>0</v>
      </c>
      <c r="L42" s="117">
        <f>LARGE(E42:J42,1)+LARGE(E42:J42,2)</f>
        <v>0</v>
      </c>
      <c r="M42" s="128">
        <f>LARGE(E42:J42,3)</f>
        <v>0</v>
      </c>
      <c r="N42" s="127">
        <f>LARGE(E42:J42,4)</f>
        <v>0</v>
      </c>
    </row>
    <row r="43" spans="1:14" ht="13.5" thickBot="1">
      <c r="A43">
        <f t="shared" si="3"/>
        <v>40</v>
      </c>
      <c r="B43" s="55">
        <f t="shared" si="4"/>
        <v>40</v>
      </c>
      <c r="C43" s="42">
        <f>'H14-15'!C48</f>
        <v>0</v>
      </c>
      <c r="D43" s="92">
        <f>'H14-15'!D48</f>
        <v>0</v>
      </c>
      <c r="E43" s="87">
        <f>'H14-15'!AG48</f>
        <v>0</v>
      </c>
      <c r="F43" s="80">
        <f>'H14-15'!AI48</f>
        <v>0</v>
      </c>
      <c r="G43" s="85">
        <f>'H14-15'!AK48</f>
        <v>0</v>
      </c>
      <c r="H43" s="80">
        <f>'H14-15'!AM48</f>
        <v>0</v>
      </c>
      <c r="I43" s="85">
        <f>'H14-15'!AO48</f>
        <v>0</v>
      </c>
      <c r="J43" s="80">
        <f>'H14-15'!AQ48</f>
        <v>0</v>
      </c>
      <c r="K43" s="146">
        <f>SUM(E43:J43)</f>
        <v>0</v>
      </c>
      <c r="L43" s="117">
        <f>LARGE(E43:J43,1)+LARGE(E43:J43,2)</f>
        <v>0</v>
      </c>
      <c r="M43" s="128">
        <f>LARGE(E43:J43,3)</f>
        <v>0</v>
      </c>
      <c r="N43" s="127">
        <f>LARGE(E43:J43,4)</f>
        <v>0</v>
      </c>
    </row>
    <row r="44" spans="1:14" ht="13.5" thickBot="1">
      <c r="A44">
        <f t="shared" si="3"/>
        <v>41</v>
      </c>
      <c r="B44" s="55">
        <f t="shared" si="4"/>
        <v>41</v>
      </c>
      <c r="C44" s="42">
        <f>'H14-15'!C49</f>
        <v>0</v>
      </c>
      <c r="D44" s="92">
        <f>'H14-15'!D49</f>
        <v>0</v>
      </c>
      <c r="E44" s="87">
        <f>'H14-15'!AG49</f>
        <v>0</v>
      </c>
      <c r="F44" s="80">
        <f>'H14-15'!AI49</f>
        <v>0</v>
      </c>
      <c r="G44" s="85">
        <f>'H14-15'!AK49</f>
        <v>0</v>
      </c>
      <c r="H44" s="80">
        <f>'H14-15'!AM49</f>
        <v>0</v>
      </c>
      <c r="I44" s="85">
        <f>'H14-15'!AO49</f>
        <v>0</v>
      </c>
      <c r="J44" s="80">
        <f>'H14-15'!AQ49</f>
        <v>0</v>
      </c>
      <c r="K44" s="146">
        <f>SUM(E44:J44)</f>
        <v>0</v>
      </c>
      <c r="L44" s="117">
        <f>LARGE(E44:J44,1)+LARGE(E44:J44,2)</f>
        <v>0</v>
      </c>
      <c r="M44" s="128">
        <f>LARGE(E44:J44,3)</f>
        <v>0</v>
      </c>
      <c r="N44" s="127">
        <f>LARGE(E44:J44,4)</f>
        <v>0</v>
      </c>
    </row>
    <row r="45" spans="1:14" ht="13.5" thickBot="1">
      <c r="A45">
        <f t="shared" si="3"/>
        <v>42</v>
      </c>
      <c r="B45" s="55">
        <f t="shared" si="4"/>
        <v>42</v>
      </c>
      <c r="C45" s="42">
        <f>'H14-15'!C50</f>
        <v>0</v>
      </c>
      <c r="D45" s="92">
        <f>'H14-15'!D50</f>
        <v>0</v>
      </c>
      <c r="E45" s="87">
        <f>'H14-15'!AG50</f>
        <v>0</v>
      </c>
      <c r="F45" s="80">
        <f>'H14-15'!AI50</f>
        <v>0</v>
      </c>
      <c r="G45" s="85">
        <f>'H14-15'!AK50</f>
        <v>0</v>
      </c>
      <c r="H45" s="80">
        <f>'H14-15'!AM50</f>
        <v>0</v>
      </c>
      <c r="I45" s="85">
        <f>'H14-15'!AO50</f>
        <v>0</v>
      </c>
      <c r="J45" s="80">
        <f>'H14-15'!AQ50</f>
        <v>0</v>
      </c>
      <c r="K45" s="146">
        <f>SUM(E45:J45)</f>
        <v>0</v>
      </c>
      <c r="L45" s="117">
        <f>LARGE(E45:J45,1)+LARGE(E45:J45,2)</f>
        <v>0</v>
      </c>
      <c r="M45" s="128">
        <f>LARGE(E45:J45,3)</f>
        <v>0</v>
      </c>
      <c r="N45" s="127">
        <f>LARGE(E45:J45,4)</f>
        <v>0</v>
      </c>
    </row>
    <row r="46" spans="1:14" ht="13.5" thickBot="1">
      <c r="A46">
        <f t="shared" si="3"/>
        <v>43</v>
      </c>
      <c r="B46" s="55">
        <f t="shared" si="4"/>
        <v>43</v>
      </c>
      <c r="C46" s="42">
        <f>'H14-15'!C51</f>
        <v>0</v>
      </c>
      <c r="D46" s="92">
        <f>'H14-15'!D51</f>
        <v>0</v>
      </c>
      <c r="E46" s="87">
        <f>'H14-15'!AG51</f>
        <v>0</v>
      </c>
      <c r="F46" s="80">
        <f>'H14-15'!AI51</f>
        <v>0</v>
      </c>
      <c r="G46" s="85">
        <f>'H14-15'!AK51</f>
        <v>0</v>
      </c>
      <c r="H46" s="80">
        <f>'H14-15'!AM51</f>
        <v>0</v>
      </c>
      <c r="I46" s="85">
        <f>'H14-15'!AO51</f>
        <v>0</v>
      </c>
      <c r="J46" s="80">
        <f>'H14-15'!AQ51</f>
        <v>0</v>
      </c>
      <c r="K46" s="146">
        <f>SUM(E46:J46)</f>
        <v>0</v>
      </c>
      <c r="L46" s="117">
        <f>LARGE(E46:J46,1)+LARGE(E46:J46,2)</f>
        <v>0</v>
      </c>
      <c r="M46" s="128">
        <f>LARGE(E46:J46,3)</f>
        <v>0</v>
      </c>
      <c r="N46" s="127">
        <f>LARGE(E46:J46,4)</f>
        <v>0</v>
      </c>
    </row>
    <row r="47" spans="1:14" ht="13.5" thickBot="1">
      <c r="A47">
        <f t="shared" si="3"/>
        <v>44</v>
      </c>
      <c r="B47" s="55">
        <f t="shared" si="4"/>
        <v>44</v>
      </c>
      <c r="C47" s="42">
        <f>'H14-15'!C52</f>
        <v>0</v>
      </c>
      <c r="D47" s="92">
        <f>'H14-15'!D52</f>
        <v>0</v>
      </c>
      <c r="E47" s="87">
        <f>'H14-15'!AG52</f>
        <v>0</v>
      </c>
      <c r="F47" s="80">
        <f>'H14-15'!AI52</f>
        <v>0</v>
      </c>
      <c r="G47" s="85">
        <f>'H14-15'!AK52</f>
        <v>0</v>
      </c>
      <c r="H47" s="80">
        <f>'H14-15'!AM52</f>
        <v>0</v>
      </c>
      <c r="I47" s="85">
        <f>'H14-15'!AO52</f>
        <v>0</v>
      </c>
      <c r="J47" s="80">
        <f>'H14-15'!AQ52</f>
        <v>0</v>
      </c>
      <c r="K47" s="146">
        <f>SUM(E47:J47)</f>
        <v>0</v>
      </c>
      <c r="L47" s="117">
        <f>LARGE(E47:J47,1)+LARGE(E47:J47,2)</f>
        <v>0</v>
      </c>
      <c r="M47" s="128">
        <f>LARGE(E47:J47,3)</f>
        <v>0</v>
      </c>
      <c r="N47" s="127">
        <f>LARGE(E47:J47,4)</f>
        <v>0</v>
      </c>
    </row>
    <row r="48" spans="1:14" ht="13.5" thickBot="1">
      <c r="A48">
        <f t="shared" si="3"/>
        <v>45</v>
      </c>
      <c r="B48" s="55">
        <f t="shared" si="4"/>
        <v>45</v>
      </c>
      <c r="C48" s="42">
        <f>'H14-15'!C53</f>
        <v>0</v>
      </c>
      <c r="D48" s="92">
        <f>'H14-15'!D53</f>
        <v>0</v>
      </c>
      <c r="E48" s="87">
        <f>'H14-15'!AG53</f>
        <v>0</v>
      </c>
      <c r="F48" s="80">
        <f>'H14-15'!AI53</f>
        <v>0</v>
      </c>
      <c r="G48" s="85">
        <f>'H14-15'!AK53</f>
        <v>0</v>
      </c>
      <c r="H48" s="80">
        <f>'H14-15'!AM53</f>
        <v>0</v>
      </c>
      <c r="I48" s="85">
        <f>'H14-15'!AO53</f>
        <v>0</v>
      </c>
      <c r="J48" s="80">
        <f>'H14-15'!AQ53</f>
        <v>0</v>
      </c>
      <c r="K48" s="146">
        <f>SUM(E48:J48)</f>
        <v>0</v>
      </c>
      <c r="L48" s="117">
        <f>LARGE(E48:J48,1)+LARGE(E48:J48,2)</f>
        <v>0</v>
      </c>
      <c r="M48" s="128">
        <f>LARGE(E48:J48,3)</f>
        <v>0</v>
      </c>
      <c r="N48" s="127">
        <f>LARGE(E48:J48,4)</f>
        <v>0</v>
      </c>
    </row>
    <row r="49" spans="1:14" ht="13.5" thickBot="1">
      <c r="A49">
        <f t="shared" si="3"/>
        <v>46</v>
      </c>
      <c r="B49" s="55">
        <f t="shared" si="4"/>
        <v>46</v>
      </c>
      <c r="C49" s="42">
        <f>'H14-15'!C54</f>
        <v>0</v>
      </c>
      <c r="D49" s="92">
        <f>'H14-15'!D54</f>
        <v>0</v>
      </c>
      <c r="E49" s="87">
        <f>'H14-15'!AG54</f>
        <v>0</v>
      </c>
      <c r="F49" s="80">
        <f>'H14-15'!AI54</f>
        <v>0</v>
      </c>
      <c r="G49" s="85">
        <f>'H14-15'!AK54</f>
        <v>0</v>
      </c>
      <c r="H49" s="80">
        <f>'H14-15'!AM54</f>
        <v>0</v>
      </c>
      <c r="I49" s="85">
        <f>'H14-15'!AO54</f>
        <v>0</v>
      </c>
      <c r="J49" s="80">
        <f>'H14-15'!AQ54</f>
        <v>0</v>
      </c>
      <c r="K49" s="146">
        <f>SUM(E49:J49)</f>
        <v>0</v>
      </c>
      <c r="L49" s="117">
        <f>LARGE(E49:J49,1)+LARGE(E49:J49,2)</f>
        <v>0</v>
      </c>
      <c r="M49" s="128">
        <f>LARGE(E49:J49,3)</f>
        <v>0</v>
      </c>
      <c r="N49" s="127">
        <f>LARGE(E49:J49,4)</f>
        <v>0</v>
      </c>
    </row>
    <row r="50" spans="1:14" ht="13.5" thickBot="1">
      <c r="A50">
        <f t="shared" si="3"/>
        <v>47</v>
      </c>
      <c r="B50" s="55">
        <f t="shared" si="4"/>
        <v>47</v>
      </c>
      <c r="C50" s="42">
        <f>'H14-15'!C51</f>
        <v>0</v>
      </c>
      <c r="D50" s="92">
        <f>'H14-15'!D51</f>
        <v>0</v>
      </c>
      <c r="E50" s="87">
        <f>'H14-15'!AG51</f>
        <v>0</v>
      </c>
      <c r="F50" s="80">
        <f>'H14-15'!AI51</f>
        <v>0</v>
      </c>
      <c r="G50" s="85">
        <f>'H14-15'!AK51</f>
        <v>0</v>
      </c>
      <c r="H50" s="80">
        <f>'H14-15'!AM51</f>
        <v>0</v>
      </c>
      <c r="I50" s="85">
        <f>'H14-15'!AO51</f>
        <v>0</v>
      </c>
      <c r="J50" s="80">
        <f>'H14-15'!AQ51</f>
        <v>0</v>
      </c>
      <c r="K50" s="146">
        <f>SUM(E50:J50)</f>
        <v>0</v>
      </c>
      <c r="L50" s="117">
        <f>LARGE(E50:J50,1)+LARGE(E50:J50,2)</f>
        <v>0</v>
      </c>
      <c r="M50" s="128">
        <f>LARGE(E50:J50,3)</f>
        <v>0</v>
      </c>
      <c r="N50" s="127">
        <f>LARGE(E50:J50,4)</f>
        <v>0</v>
      </c>
    </row>
    <row r="51" spans="1:14" ht="13.5" thickBot="1">
      <c r="A51">
        <f t="shared" si="3"/>
        <v>48</v>
      </c>
      <c r="B51" s="55">
        <f t="shared" si="4"/>
        <v>48</v>
      </c>
      <c r="C51" s="42">
        <f>'H14-15'!C52</f>
        <v>0</v>
      </c>
      <c r="D51" s="92">
        <f>'H14-15'!D52</f>
        <v>0</v>
      </c>
      <c r="E51" s="87">
        <f>'H14-15'!AG52</f>
        <v>0</v>
      </c>
      <c r="F51" s="80">
        <f>'H14-15'!AI52</f>
        <v>0</v>
      </c>
      <c r="G51" s="85">
        <f>'H14-15'!AK52</f>
        <v>0</v>
      </c>
      <c r="H51" s="80">
        <f>'H14-15'!AM52</f>
        <v>0</v>
      </c>
      <c r="I51" s="85">
        <f>'H14-15'!AO52</f>
        <v>0</v>
      </c>
      <c r="J51" s="80">
        <f>'H14-15'!AQ52</f>
        <v>0</v>
      </c>
      <c r="K51" s="146">
        <f>SUM(E51:J51)</f>
        <v>0</v>
      </c>
      <c r="L51" s="117">
        <f>LARGE(E51:J51,1)+LARGE(E51:J51,2)</f>
        <v>0</v>
      </c>
      <c r="M51" s="128">
        <f>LARGE(E51:J51,3)</f>
        <v>0</v>
      </c>
      <c r="N51" s="127">
        <f>LARGE(E51:J51,4)</f>
        <v>0</v>
      </c>
    </row>
    <row r="52" spans="1:14" ht="13.5" thickBot="1">
      <c r="A52">
        <f t="shared" si="3"/>
        <v>49</v>
      </c>
      <c r="B52" s="55">
        <f t="shared" si="4"/>
        <v>49</v>
      </c>
      <c r="C52" s="42">
        <f>'H14-15'!C53</f>
        <v>0</v>
      </c>
      <c r="D52" s="92">
        <f>'H14-15'!D53</f>
        <v>0</v>
      </c>
      <c r="E52" s="87">
        <f>'H14-15'!AG53</f>
        <v>0</v>
      </c>
      <c r="F52" s="80">
        <f>'H14-15'!AI53</f>
        <v>0</v>
      </c>
      <c r="G52" s="85">
        <f>'H14-15'!AK53</f>
        <v>0</v>
      </c>
      <c r="H52" s="80">
        <f>'H14-15'!AM53</f>
        <v>0</v>
      </c>
      <c r="I52" s="85">
        <f>'H14-15'!AO53</f>
        <v>0</v>
      </c>
      <c r="J52" s="80">
        <f>'H14-15'!AQ53</f>
        <v>0</v>
      </c>
      <c r="K52" s="146">
        <f>SUM(E52:J52)</f>
        <v>0</v>
      </c>
      <c r="L52" s="117">
        <f>LARGE(E52:J52,1)+LARGE(E52:J52,2)</f>
        <v>0</v>
      </c>
      <c r="M52" s="128">
        <f>LARGE(E52:J52,3)</f>
        <v>0</v>
      </c>
      <c r="N52" s="127">
        <f>LARGE(E52:J52,4)</f>
        <v>0</v>
      </c>
    </row>
    <row r="53" spans="1:14" ht="13.5" thickBot="1">
      <c r="A53">
        <f aca="true" t="shared" si="5" ref="A53:A63">1+A52</f>
        <v>50</v>
      </c>
      <c r="B53" s="55">
        <f t="shared" si="4"/>
        <v>50</v>
      </c>
      <c r="C53" s="42">
        <f>'H14-15'!C54</f>
        <v>0</v>
      </c>
      <c r="D53" s="92">
        <f>'H14-15'!D54</f>
        <v>0</v>
      </c>
      <c r="E53" s="87">
        <f>'H14-15'!AG54</f>
        <v>0</v>
      </c>
      <c r="F53" s="80">
        <f>'H14-15'!AI54</f>
        <v>0</v>
      </c>
      <c r="G53" s="85">
        <f>'H14-15'!AK54</f>
        <v>0</v>
      </c>
      <c r="H53" s="80">
        <f>'H14-15'!AM54</f>
        <v>0</v>
      </c>
      <c r="I53" s="85">
        <f>'H14-15'!AO54</f>
        <v>0</v>
      </c>
      <c r="J53" s="80">
        <f>'H14-15'!AQ54</f>
        <v>0</v>
      </c>
      <c r="K53" s="146">
        <f>SUM(E53:J53)</f>
        <v>0</v>
      </c>
      <c r="L53" s="117">
        <f>LARGE(E53:J53,1)+LARGE(E53:J53,2)</f>
        <v>0</v>
      </c>
      <c r="M53" s="128">
        <f>LARGE(E53:J53,3)</f>
        <v>0</v>
      </c>
      <c r="N53" s="127">
        <f>LARGE(E53:J53,4)</f>
        <v>0</v>
      </c>
    </row>
    <row r="54" spans="1:14" ht="13.5" thickBot="1">
      <c r="A54">
        <f t="shared" si="5"/>
        <v>51</v>
      </c>
      <c r="B54" s="55">
        <f t="shared" si="4"/>
        <v>51</v>
      </c>
      <c r="C54" s="42">
        <f>'H14-15'!C55</f>
        <v>0</v>
      </c>
      <c r="D54" s="92">
        <f>'H14-15'!D55</f>
        <v>0</v>
      </c>
      <c r="E54" s="87">
        <f>'H14-15'!AG55</f>
        <v>0</v>
      </c>
      <c r="F54" s="80">
        <f>'H14-15'!AI55</f>
        <v>0</v>
      </c>
      <c r="G54" s="85">
        <f>'H14-15'!AK55</f>
        <v>0</v>
      </c>
      <c r="H54" s="80">
        <f>'H14-15'!AM55</f>
        <v>0</v>
      </c>
      <c r="I54" s="85">
        <f>'H14-15'!AO55</f>
        <v>0</v>
      </c>
      <c r="J54" s="80">
        <f>'H14-15'!AQ55</f>
        <v>0</v>
      </c>
      <c r="K54" s="146">
        <f>SUM(E54:J54)</f>
        <v>0</v>
      </c>
      <c r="L54" s="117">
        <f>LARGE(E54:J54,1)+LARGE(E54:J54,2)</f>
        <v>0</v>
      </c>
      <c r="M54" s="128">
        <f>LARGE(E54:J54,3)</f>
        <v>0</v>
      </c>
      <c r="N54" s="127">
        <f>LARGE(E54:J54,4)</f>
        <v>0</v>
      </c>
    </row>
    <row r="55" spans="1:14" ht="13.5" thickBot="1">
      <c r="A55">
        <f t="shared" si="5"/>
        <v>52</v>
      </c>
      <c r="B55" s="55">
        <f t="shared" si="4"/>
        <v>52</v>
      </c>
      <c r="C55" s="42">
        <f>'H14-15'!C56</f>
        <v>0</v>
      </c>
      <c r="D55" s="92">
        <f>'H14-15'!D56</f>
        <v>0</v>
      </c>
      <c r="E55" s="87">
        <f>'H14-15'!AG56</f>
        <v>0</v>
      </c>
      <c r="F55" s="80">
        <f>'H14-15'!AI56</f>
        <v>0</v>
      </c>
      <c r="G55" s="85">
        <f>'H14-15'!AK56</f>
        <v>0</v>
      </c>
      <c r="H55" s="80">
        <f>'H14-15'!AM56</f>
        <v>0</v>
      </c>
      <c r="I55" s="85">
        <f>'H14-15'!AO56</f>
        <v>0</v>
      </c>
      <c r="J55" s="80">
        <f>'H14-15'!AQ56</f>
        <v>0</v>
      </c>
      <c r="K55" s="146">
        <f>SUM(E55:J55)</f>
        <v>0</v>
      </c>
      <c r="L55" s="117">
        <f>LARGE(E55:J55,1)+LARGE(E55:J55,2)</f>
        <v>0</v>
      </c>
      <c r="M55" s="128">
        <f>LARGE(E55:J55,3)</f>
        <v>0</v>
      </c>
      <c r="N55" s="127">
        <f>LARGE(E55:J55,4)</f>
        <v>0</v>
      </c>
    </row>
    <row r="56" spans="1:14" ht="13.5" thickBot="1">
      <c r="A56">
        <f t="shared" si="5"/>
        <v>53</v>
      </c>
      <c r="B56" s="55">
        <f t="shared" si="4"/>
        <v>53</v>
      </c>
      <c r="C56" s="42">
        <f>'H14-15'!C57</f>
        <v>0</v>
      </c>
      <c r="D56" s="92">
        <f>'H14-15'!D57</f>
        <v>0</v>
      </c>
      <c r="E56" s="87">
        <f>'H14-15'!AG57</f>
        <v>0</v>
      </c>
      <c r="F56" s="80">
        <f>'H14-15'!AI57</f>
        <v>0</v>
      </c>
      <c r="G56" s="85">
        <f>'H14-15'!AK57</f>
        <v>0</v>
      </c>
      <c r="H56" s="80">
        <f>'H14-15'!AM57</f>
        <v>0</v>
      </c>
      <c r="I56" s="85">
        <f>'H14-15'!AO57</f>
        <v>0</v>
      </c>
      <c r="J56" s="80">
        <f>'H14-15'!AQ57</f>
        <v>0</v>
      </c>
      <c r="K56" s="146">
        <f>SUM(E56:J56)</f>
        <v>0</v>
      </c>
      <c r="L56" s="117">
        <f>LARGE(E56:J56,1)+LARGE(E56:J56,2)</f>
        <v>0</v>
      </c>
      <c r="M56" s="128">
        <f>LARGE(E56:J56,3)</f>
        <v>0</v>
      </c>
      <c r="N56" s="127">
        <f>LARGE(E56:J56,4)</f>
        <v>0</v>
      </c>
    </row>
    <row r="57" spans="1:14" ht="13.5" thickBot="1">
      <c r="A57">
        <f t="shared" si="5"/>
        <v>54</v>
      </c>
      <c r="B57" s="55">
        <f t="shared" si="4"/>
        <v>54</v>
      </c>
      <c r="C57" s="42">
        <f>'H14-15'!C58</f>
        <v>0</v>
      </c>
      <c r="D57" s="92">
        <f>'H14-15'!D58</f>
        <v>0</v>
      </c>
      <c r="E57" s="87">
        <f>'H14-15'!AG58</f>
        <v>0</v>
      </c>
      <c r="F57" s="80">
        <f>'H14-15'!AI58</f>
        <v>0</v>
      </c>
      <c r="G57" s="85">
        <f>'H14-15'!AK58</f>
        <v>0</v>
      </c>
      <c r="H57" s="80">
        <f>'H14-15'!AM58</f>
        <v>0</v>
      </c>
      <c r="I57" s="85">
        <f>'H14-15'!AO58</f>
        <v>0</v>
      </c>
      <c r="J57" s="80">
        <f>'H14-15'!AQ58</f>
        <v>0</v>
      </c>
      <c r="K57" s="146">
        <f>SUM(E57:J57)</f>
        <v>0</v>
      </c>
      <c r="L57" s="117">
        <f>LARGE(E57:J57,1)+LARGE(E57:J57,2)</f>
        <v>0</v>
      </c>
      <c r="M57" s="128">
        <f>LARGE(E57:J57,3)</f>
        <v>0</v>
      </c>
      <c r="N57" s="127">
        <f>LARGE(E57:J57,4)</f>
        <v>0</v>
      </c>
    </row>
    <row r="58" spans="1:14" ht="13.5" thickBot="1">
      <c r="A58">
        <f t="shared" si="5"/>
        <v>55</v>
      </c>
      <c r="B58" s="55">
        <f t="shared" si="4"/>
        <v>55</v>
      </c>
      <c r="C58" s="42">
        <f>'H14-15'!C59</f>
        <v>0</v>
      </c>
      <c r="D58" s="92">
        <f>'H14-15'!D59</f>
        <v>0</v>
      </c>
      <c r="E58" s="87">
        <f>'H14-15'!AG59</f>
        <v>0</v>
      </c>
      <c r="F58" s="80">
        <f>'H14-15'!AI59</f>
        <v>0</v>
      </c>
      <c r="G58" s="85">
        <f>'H14-15'!AK59</f>
        <v>0</v>
      </c>
      <c r="H58" s="80">
        <f>'H14-15'!AM59</f>
        <v>0</v>
      </c>
      <c r="I58" s="85">
        <f>'H14-15'!AO59</f>
        <v>0</v>
      </c>
      <c r="J58" s="80">
        <f>'H14-15'!AQ59</f>
        <v>0</v>
      </c>
      <c r="K58" s="146">
        <f>SUM(E58:J58)</f>
        <v>0</v>
      </c>
      <c r="L58" s="117">
        <f>LARGE(E58:J58,1)+LARGE(E58:J58,2)</f>
        <v>0</v>
      </c>
      <c r="M58" s="128">
        <f>LARGE(E58:J58,3)</f>
        <v>0</v>
      </c>
      <c r="N58" s="127">
        <f>LARGE(E58:J58,4)</f>
        <v>0</v>
      </c>
    </row>
    <row r="59" spans="1:14" ht="13.5" thickBot="1">
      <c r="A59">
        <f t="shared" si="5"/>
        <v>56</v>
      </c>
      <c r="B59" s="55">
        <v>56</v>
      </c>
      <c r="C59" s="42">
        <f>'H14-15'!C60</f>
        <v>0</v>
      </c>
      <c r="D59" s="92">
        <f>'H14-15'!D60</f>
        <v>0</v>
      </c>
      <c r="E59" s="87">
        <f>'H14-15'!AG60</f>
        <v>0</v>
      </c>
      <c r="F59" s="80">
        <f>'H14-15'!AI60</f>
        <v>0</v>
      </c>
      <c r="G59" s="85">
        <f>'H14-15'!AK60</f>
        <v>0</v>
      </c>
      <c r="H59" s="80">
        <f>'H14-15'!AM60</f>
        <v>0</v>
      </c>
      <c r="I59" s="85">
        <f>'H14-15'!AO60</f>
        <v>0</v>
      </c>
      <c r="J59" s="80">
        <f>'H14-15'!AQ60</f>
        <v>0</v>
      </c>
      <c r="K59" s="146">
        <f>SUM(E59:J59)</f>
        <v>0</v>
      </c>
      <c r="L59" s="117">
        <f>LARGE(E59:J59,1)+LARGE(E59:J59,2)</f>
        <v>0</v>
      </c>
      <c r="M59" s="128">
        <f>LARGE(E59:J59,3)</f>
        <v>0</v>
      </c>
      <c r="N59" s="127">
        <f>LARGE(E59:J59,4)</f>
        <v>0</v>
      </c>
    </row>
    <row r="60" spans="1:14" ht="13.5" thickBot="1">
      <c r="A60">
        <f t="shared" si="5"/>
        <v>57</v>
      </c>
      <c r="B60" s="55">
        <v>56</v>
      </c>
      <c r="C60" s="42">
        <f>'H14-15'!C61</f>
        <v>0</v>
      </c>
      <c r="D60" s="92">
        <f>'H14-15'!D61</f>
        <v>0</v>
      </c>
      <c r="E60" s="87">
        <f>'H14-15'!AG61</f>
        <v>0</v>
      </c>
      <c r="F60" s="80">
        <f>'H14-15'!AI61</f>
        <v>0</v>
      </c>
      <c r="G60" s="85">
        <f>'H14-15'!AK61</f>
        <v>0</v>
      </c>
      <c r="H60" s="80">
        <f>'H14-15'!AM61</f>
        <v>0</v>
      </c>
      <c r="I60" s="85">
        <f>'H14-15'!AO61</f>
        <v>0</v>
      </c>
      <c r="J60" s="80">
        <f>'H14-15'!AQ61</f>
        <v>0</v>
      </c>
      <c r="K60" s="146">
        <f>SUM(E60:J60)</f>
        <v>0</v>
      </c>
      <c r="L60" s="117">
        <f>LARGE(E60:J60,1)+LARGE(E60:J60,2)</f>
        <v>0</v>
      </c>
      <c r="M60" s="128">
        <f>LARGE(E60:J60,3)</f>
        <v>0</v>
      </c>
      <c r="N60" s="127">
        <f>LARGE(E60:J60,4)</f>
        <v>0</v>
      </c>
    </row>
    <row r="61" spans="1:14" ht="13.5" thickBot="1">
      <c r="A61">
        <f t="shared" si="5"/>
        <v>58</v>
      </c>
      <c r="B61" s="55">
        <v>56</v>
      </c>
      <c r="C61" s="42">
        <f>'H14-15'!C62</f>
        <v>0</v>
      </c>
      <c r="D61" s="92">
        <f>'H14-15'!D62</f>
        <v>0</v>
      </c>
      <c r="E61" s="87">
        <f>'H14-15'!AG62</f>
        <v>0</v>
      </c>
      <c r="F61" s="80">
        <f>'H14-15'!AI62</f>
        <v>0</v>
      </c>
      <c r="G61" s="85">
        <f>'H14-15'!AK62</f>
        <v>0</v>
      </c>
      <c r="H61" s="80">
        <f>'H14-15'!AM62</f>
        <v>0</v>
      </c>
      <c r="I61" s="85">
        <f>'H14-15'!AO62</f>
        <v>0</v>
      </c>
      <c r="J61" s="80">
        <f>'H14-15'!AQ62</f>
        <v>0</v>
      </c>
      <c r="K61" s="146">
        <f>SUM(E61:J61)</f>
        <v>0</v>
      </c>
      <c r="L61" s="117">
        <f>LARGE(E61:J61,1)+LARGE(E61:J61,2)</f>
        <v>0</v>
      </c>
      <c r="M61" s="128">
        <f>LARGE(E61:J61,3)</f>
        <v>0</v>
      </c>
      <c r="N61" s="127">
        <f>LARGE(E61:J61,4)</f>
        <v>0</v>
      </c>
    </row>
    <row r="62" spans="1:14" ht="13.5" thickBot="1">
      <c r="A62">
        <f t="shared" si="5"/>
        <v>59</v>
      </c>
      <c r="B62" s="55">
        <v>56</v>
      </c>
      <c r="C62" s="42">
        <f>'H14-15'!C63</f>
        <v>0</v>
      </c>
      <c r="D62" s="92">
        <f>'H14-15'!D63</f>
        <v>0</v>
      </c>
      <c r="E62" s="87">
        <f>'H14-15'!AG63</f>
        <v>0</v>
      </c>
      <c r="F62" s="80">
        <f>'H14-15'!AI63</f>
        <v>0</v>
      </c>
      <c r="G62" s="85">
        <f>'H14-15'!AK63</f>
        <v>0</v>
      </c>
      <c r="H62" s="80">
        <f>'H14-15'!AM63</f>
        <v>0</v>
      </c>
      <c r="I62" s="85">
        <f>'H14-15'!AO63</f>
        <v>0</v>
      </c>
      <c r="J62" s="80">
        <f>'H14-15'!AQ63</f>
        <v>0</v>
      </c>
      <c r="K62" s="146">
        <f>SUM(E62:J62)</f>
        <v>0</v>
      </c>
      <c r="L62" s="117">
        <f>LARGE(E62:J62,1)+LARGE(E62:J62,2)</f>
        <v>0</v>
      </c>
      <c r="M62" s="128">
        <f>LARGE(E62:J62,3)</f>
        <v>0</v>
      </c>
      <c r="N62" s="127">
        <f>LARGE(E62:J62,4)</f>
        <v>0</v>
      </c>
    </row>
    <row r="63" spans="1:14" ht="13.5" thickBot="1">
      <c r="A63">
        <f t="shared" si="5"/>
        <v>60</v>
      </c>
      <c r="B63" s="56">
        <v>56</v>
      </c>
      <c r="C63" s="42">
        <f>'H14-15'!C64</f>
        <v>0</v>
      </c>
      <c r="D63" s="92">
        <f>'H14-15'!D64</f>
        <v>0</v>
      </c>
      <c r="E63" s="87">
        <f>'H14-15'!AG64</f>
        <v>0</v>
      </c>
      <c r="F63" s="80">
        <f>'H14-15'!AI64</f>
        <v>0</v>
      </c>
      <c r="G63" s="85">
        <f>'H14-15'!AK64</f>
        <v>0</v>
      </c>
      <c r="H63" s="80">
        <f>'H14-15'!AM64</f>
        <v>0</v>
      </c>
      <c r="I63" s="107">
        <f>'H14-15'!AO64</f>
        <v>0</v>
      </c>
      <c r="J63" s="100">
        <f>'H14-15'!AQ64</f>
        <v>0</v>
      </c>
      <c r="K63" s="146">
        <f>SUM(E63:J63)</f>
        <v>0</v>
      </c>
      <c r="L63" s="117">
        <f>LARGE(E63:J63,1)+LARGE(E63:J63,2)</f>
        <v>0</v>
      </c>
      <c r="M63" s="128">
        <f>LARGE(E63:J63,3)</f>
        <v>0</v>
      </c>
      <c r="N63" s="127">
        <f>LARGE(E63:J63,4)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9" sqref="B9:C10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11" t="s">
        <v>14</v>
      </c>
      <c r="C3" s="212"/>
      <c r="D3" s="212"/>
      <c r="E3" s="213"/>
      <c r="F3" s="1"/>
    </row>
    <row r="4" spans="2:6" ht="16.5" thickBot="1">
      <c r="B4" s="209" t="s">
        <v>5</v>
      </c>
      <c r="C4" s="210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password="CC06"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Y64"/>
  <sheetViews>
    <sheetView zoomScale="75" zoomScaleNormal="75" zoomScalePageLayoutView="0" workbookViewId="0" topLeftCell="A1">
      <pane xSplit="7" ySplit="4" topLeftCell="T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E44" sqref="E44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26" customWidth="1"/>
    <col min="4" max="4" width="24.140625" style="58" customWidth="1"/>
    <col min="5" max="5" width="14.140625" style="13" customWidth="1"/>
    <col min="6" max="6" width="15.57421875" style="13" hidden="1" customWidth="1"/>
    <col min="7" max="7" width="8.57421875" style="13" customWidth="1"/>
    <col min="8" max="35" width="5.7109375" style="13" customWidth="1"/>
    <col min="36" max="39" width="5.7109375" style="13" hidden="1" customWidth="1"/>
    <col min="40" max="43" width="5.7109375" style="13" customWidth="1"/>
    <col min="44" max="51" width="4.8515625" style="13" customWidth="1"/>
    <col min="52" max="16384" width="9.140625" style="13" customWidth="1"/>
  </cols>
  <sheetData>
    <row r="1" spans="1:47" ht="16.5" thickBot="1">
      <c r="A1" s="193" t="s">
        <v>109</v>
      </c>
      <c r="B1" s="19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27"/>
      <c r="AS1" s="27"/>
      <c r="AT1" s="27"/>
      <c r="AU1" s="27"/>
    </row>
    <row r="2" spans="1:51" ht="16.5" thickBot="1">
      <c r="A2" s="196" t="s">
        <v>6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44" t="s">
        <v>40</v>
      </c>
      <c r="AS2" s="64" t="s">
        <v>41</v>
      </c>
      <c r="AT2" s="64" t="s">
        <v>42</v>
      </c>
      <c r="AU2" s="64" t="s">
        <v>43</v>
      </c>
      <c r="AV2" s="64" t="s">
        <v>44</v>
      </c>
      <c r="AW2" s="64" t="s">
        <v>45</v>
      </c>
      <c r="AX2" s="64" t="s">
        <v>46</v>
      </c>
      <c r="AY2" s="65" t="s">
        <v>47</v>
      </c>
    </row>
    <row r="3" spans="1:51" ht="16.5" customHeight="1" thickBot="1">
      <c r="A3" s="14"/>
      <c r="B3" s="43"/>
      <c r="C3" s="199" t="s">
        <v>25</v>
      </c>
      <c r="D3" s="200"/>
      <c r="E3" s="24" t="s">
        <v>180</v>
      </c>
      <c r="F3" s="46" t="s">
        <v>36</v>
      </c>
      <c r="G3" s="16" t="s">
        <v>7</v>
      </c>
      <c r="H3" s="201" t="s">
        <v>136</v>
      </c>
      <c r="I3" s="202"/>
      <c r="J3" s="202"/>
      <c r="K3" s="203"/>
      <c r="L3" s="201" t="s">
        <v>51</v>
      </c>
      <c r="M3" s="202"/>
      <c r="N3" s="202"/>
      <c r="O3" s="203"/>
      <c r="P3" s="201" t="s">
        <v>51</v>
      </c>
      <c r="Q3" s="202"/>
      <c r="R3" s="202"/>
      <c r="S3" s="203"/>
      <c r="T3" s="189" t="s">
        <v>79</v>
      </c>
      <c r="U3" s="190"/>
      <c r="V3" s="190"/>
      <c r="W3" s="191"/>
      <c r="X3" s="189" t="s">
        <v>132</v>
      </c>
      <c r="Y3" s="190"/>
      <c r="Z3" s="190"/>
      <c r="AA3" s="191"/>
      <c r="AB3" s="189" t="s">
        <v>138</v>
      </c>
      <c r="AC3" s="190"/>
      <c r="AD3" s="190"/>
      <c r="AE3" s="192"/>
      <c r="AF3" s="184" t="s">
        <v>127</v>
      </c>
      <c r="AG3" s="185"/>
      <c r="AH3" s="185"/>
      <c r="AI3" s="186"/>
      <c r="AJ3" s="184" t="s">
        <v>80</v>
      </c>
      <c r="AK3" s="185"/>
      <c r="AL3" s="185"/>
      <c r="AM3" s="186"/>
      <c r="AN3" s="184" t="s">
        <v>141</v>
      </c>
      <c r="AO3" s="185"/>
      <c r="AP3" s="185"/>
      <c r="AQ3" s="186"/>
      <c r="AR3" s="176" t="s">
        <v>146</v>
      </c>
      <c r="AS3" s="177"/>
      <c r="AT3" s="177"/>
      <c r="AU3" s="177"/>
      <c r="AV3" s="177"/>
      <c r="AW3" s="177"/>
      <c r="AX3" s="177"/>
      <c r="AY3" s="178"/>
    </row>
    <row r="4" spans="1:51" ht="16.5" thickBot="1">
      <c r="A4" s="23" t="s">
        <v>2</v>
      </c>
      <c r="B4" s="23" t="s">
        <v>37</v>
      </c>
      <c r="C4" s="67" t="s">
        <v>3</v>
      </c>
      <c r="D4" s="68" t="s">
        <v>4</v>
      </c>
      <c r="E4" s="25" t="s">
        <v>33</v>
      </c>
      <c r="F4" s="47" t="s">
        <v>33</v>
      </c>
      <c r="G4" s="17" t="s">
        <v>1</v>
      </c>
      <c r="H4" s="204" t="s">
        <v>134</v>
      </c>
      <c r="I4" s="205"/>
      <c r="J4" s="204" t="s">
        <v>135</v>
      </c>
      <c r="K4" s="205"/>
      <c r="L4" s="204" t="s">
        <v>144</v>
      </c>
      <c r="M4" s="205"/>
      <c r="N4" s="204" t="s">
        <v>145</v>
      </c>
      <c r="O4" s="205"/>
      <c r="P4" s="204" t="s">
        <v>81</v>
      </c>
      <c r="Q4" s="205"/>
      <c r="R4" s="204" t="s">
        <v>82</v>
      </c>
      <c r="S4" s="205"/>
      <c r="T4" s="182" t="s">
        <v>133</v>
      </c>
      <c r="U4" s="183"/>
      <c r="V4" s="182" t="s">
        <v>126</v>
      </c>
      <c r="W4" s="183"/>
      <c r="X4" s="182" t="s">
        <v>130</v>
      </c>
      <c r="Y4" s="183"/>
      <c r="Z4" s="182" t="s">
        <v>131</v>
      </c>
      <c r="AA4" s="183"/>
      <c r="AB4" s="182" t="s">
        <v>139</v>
      </c>
      <c r="AC4" s="183"/>
      <c r="AD4" s="182" t="s">
        <v>140</v>
      </c>
      <c r="AE4" s="183"/>
      <c r="AF4" s="187" t="s">
        <v>128</v>
      </c>
      <c r="AG4" s="188"/>
      <c r="AH4" s="187" t="s">
        <v>129</v>
      </c>
      <c r="AI4" s="188"/>
      <c r="AJ4" s="187" t="s">
        <v>52</v>
      </c>
      <c r="AK4" s="188"/>
      <c r="AL4" s="187" t="s">
        <v>53</v>
      </c>
      <c r="AM4" s="188"/>
      <c r="AN4" s="187" t="s">
        <v>142</v>
      </c>
      <c r="AO4" s="188"/>
      <c r="AP4" s="187" t="s">
        <v>143</v>
      </c>
      <c r="AQ4" s="188"/>
      <c r="AR4" s="179"/>
      <c r="AS4" s="180"/>
      <c r="AT4" s="180"/>
      <c r="AU4" s="180"/>
      <c r="AV4" s="180"/>
      <c r="AW4" s="180"/>
      <c r="AX4" s="180"/>
      <c r="AY4" s="181"/>
    </row>
    <row r="5" spans="1:51" ht="16.5" thickBot="1">
      <c r="A5" s="135">
        <v>1</v>
      </c>
      <c r="B5" s="44">
        <v>1997</v>
      </c>
      <c r="C5" s="174" t="s">
        <v>98</v>
      </c>
      <c r="D5" s="71" t="s">
        <v>54</v>
      </c>
      <c r="E5" s="48">
        <f aca="true" t="shared" si="0" ref="E5:E36">SUM(AR5:AY5)</f>
        <v>780</v>
      </c>
      <c r="F5" s="45">
        <f aca="true" t="shared" si="1" ref="F5:F36">SUM(AR5:AY5)</f>
        <v>780</v>
      </c>
      <c r="G5" s="36">
        <f aca="true" t="shared" si="2" ref="G5:G36">I5+K5+M5+O5+Q5+S5+U5+W5+Y5+AA5+AC5+AE5+AG5+AI5+AK5+AM5+AO5+AQ5</f>
        <v>1360</v>
      </c>
      <c r="H5" s="49">
        <v>4</v>
      </c>
      <c r="I5" s="38">
        <f>LOOKUP(H5,Poängberäkning!$B$6:$B$97,Poängberäkning!$C$6:$C$97)</f>
        <v>60</v>
      </c>
      <c r="J5" s="49">
        <v>1</v>
      </c>
      <c r="K5" s="38">
        <f>LOOKUP(J5,Poängberäkning!$B$6:$B$97,Poängberäkning!$C$6:$C$97)</f>
        <v>100</v>
      </c>
      <c r="L5" s="49">
        <v>1</v>
      </c>
      <c r="M5" s="38">
        <f>LOOKUP(L5,Poängberäkning!$B$6:$B$97,Poängberäkning!$C$6:$C$97)</f>
        <v>100</v>
      </c>
      <c r="N5" s="49">
        <v>2</v>
      </c>
      <c r="O5" s="38">
        <f>LOOKUP(N5,Poängberäkning!$B$6:$B$97,Poängberäkning!$C$6:$C$97)</f>
        <v>80</v>
      </c>
      <c r="P5" s="49">
        <v>2</v>
      </c>
      <c r="Q5" s="38">
        <f>LOOKUP(P5,Poängberäkning!$B$6:$B$97,Poängberäkning!$C$6:$C$97)</f>
        <v>80</v>
      </c>
      <c r="R5" s="49">
        <v>2</v>
      </c>
      <c r="S5" s="38">
        <f>LOOKUP(R5,Poängberäkning!$B$6:$B$97,Poängberäkning!$C$6:$C$97)</f>
        <v>80</v>
      </c>
      <c r="T5" s="60">
        <v>4</v>
      </c>
      <c r="U5" s="39">
        <f>LOOKUP(T5,Poängberäkning!$B$6:$B$97,Poängberäkning!$C$6:$C$97)</f>
        <v>60</v>
      </c>
      <c r="V5" s="50">
        <v>1</v>
      </c>
      <c r="W5" s="39">
        <f>LOOKUP(V5,Poängberäkning!$B$6:$B$97,Poängberäkning!$C$6:$C$97)</f>
        <v>100</v>
      </c>
      <c r="X5" s="50">
        <v>1</v>
      </c>
      <c r="Y5" s="39">
        <f>LOOKUP(X5,Poängberäkning!$B$6:$B$97,Poängberäkning!$C$6:$C$97)</f>
        <v>100</v>
      </c>
      <c r="Z5" s="50">
        <v>1</v>
      </c>
      <c r="AA5" s="39">
        <f>LOOKUP(Z5,Poängberäkning!$B$6:$B$97,Poängberäkning!$C$6:$C$97)</f>
        <v>100</v>
      </c>
      <c r="AB5" s="50">
        <v>2</v>
      </c>
      <c r="AC5" s="39">
        <f>LOOKUP(AB5,Poängberäkning!$B$6:$B$97,Poängberäkning!$C$6:$C$97)</f>
        <v>80</v>
      </c>
      <c r="AD5" s="50">
        <v>4</v>
      </c>
      <c r="AE5" s="39">
        <f>LOOKUP(AD5,Poängberäkning!$B$6:$B$97,Poängberäkning!$C$6:$C$97)</f>
        <v>60</v>
      </c>
      <c r="AF5" s="51">
        <v>1</v>
      </c>
      <c r="AG5" s="40">
        <f>LOOKUP(AF5,Poängberäkning!$B$6:$B$97,Poängberäkning!$C$6:$C$97)</f>
        <v>100</v>
      </c>
      <c r="AH5" s="52">
        <v>1</v>
      </c>
      <c r="AI5" s="137">
        <f>LOOKUP(AH5,Poängberäkning!$B$6:$B$97,Poängberäkning!$C$6:$C$97)</f>
        <v>100</v>
      </c>
      <c r="AJ5" s="96"/>
      <c r="AK5" s="61">
        <f>LOOKUP(AJ5,Poängberäkning!$B$6:$B$97,Poängberäkning!$C$6:$C$97)</f>
        <v>0</v>
      </c>
      <c r="AL5" s="96"/>
      <c r="AM5" s="61">
        <f>LOOKUP(AL5,Poängberäkning!$B$6:$B$97,Poängberäkning!$C$6:$C$97)</f>
        <v>0</v>
      </c>
      <c r="AN5" s="96">
        <v>2</v>
      </c>
      <c r="AO5" s="137">
        <f>LOOKUP(AN5,Poängberäkning!$B$6:$B$97,Poängberäkning!$C$6:$C$97)</f>
        <v>80</v>
      </c>
      <c r="AP5" s="96">
        <v>2</v>
      </c>
      <c r="AQ5" s="139">
        <f>LOOKUP(AP5,Poängberäkning!$B$6:$B$97,Poängberäkning!$C$6:$C$97)</f>
        <v>80</v>
      </c>
      <c r="AR5" s="66">
        <f>LARGE(($I5,$K5,$M5,$O5,$Q5,$S5,$U5,$W5,$Y5,$AA5,$AC5,$AE5,$AG5,$AI5,$AK5,$AM5,$AO5,$AQ5),1)</f>
        <v>100</v>
      </c>
      <c r="AS5" s="63">
        <f>LARGE(($I5,$K5,$M5,$O5,$Q5,$S5,$U5,$W5,$Y5,$AA5,$AC5,$AE5,$AG5,$AI5,$AK5,$AM5,$AO5,$AQ5),2)</f>
        <v>100</v>
      </c>
      <c r="AT5" s="63">
        <f>LARGE(($I5,$K5,$M5,$O5,$Q5,$S5,$U5,$W5,$Y5,$AA5,$AC5,$AE5,$AG5,$AI5,$AK5,$AM5,$AO5,$AQ5),3)</f>
        <v>100</v>
      </c>
      <c r="AU5" s="63">
        <f>LARGE(($I5,$K5,$M5,$O5,$Q5,$S5,$U5,$W5,$Y5,$AA5,$AC5,$AE5,$AG5,$AI5,$AK5,$AM5,$AO5,$AQ5),4)</f>
        <v>100</v>
      </c>
      <c r="AV5" s="63">
        <f>LARGE(($I5,$K5,$M5,$O5,$Q5,$S5,$U5,$W5,$Y5,$AA5,$AC5,$AE5,$AG5,$AI5,$AK5,$AM5,$AO5,$AQ5),5)</f>
        <v>100</v>
      </c>
      <c r="AW5" s="63">
        <f>LARGE(($I5,$K5,$M5,$O5,$Q5,$S5,$U5,$W5,$Y5,$AA5,$AC5,$AE5,$AG5,$AI5,$AK5,$AM5,$AO5,$AQ5),6)</f>
        <v>100</v>
      </c>
      <c r="AX5" s="63">
        <f>LARGE(($I5,$K5,$M5,$O5,$Q5,$S5,$U5,$W5,$Y5,$AA5,$AC5,$AE5,$AG5,$AI5,$AK5,$AM5,$AO5,$AQ5),7)</f>
        <v>100</v>
      </c>
      <c r="AY5" s="63">
        <f>LARGE(($I5,$K5,$M5,$O5,$Q5,$S5,$U5,$W5,$Y5,$AA5,$AC5,$AE5,$AG5,$AI5,$AK5,$AM5,$AO5,$AQ5),8)</f>
        <v>80</v>
      </c>
    </row>
    <row r="6" spans="1:51" ht="16.5" thickBot="1">
      <c r="A6" s="136">
        <f>A5+1</f>
        <v>2</v>
      </c>
      <c r="B6" s="37">
        <v>1997</v>
      </c>
      <c r="C6" s="70" t="s">
        <v>86</v>
      </c>
      <c r="D6" s="71" t="s">
        <v>54</v>
      </c>
      <c r="E6" s="48">
        <f t="shared" si="0"/>
        <v>760</v>
      </c>
      <c r="F6" s="45">
        <f t="shared" si="1"/>
        <v>760</v>
      </c>
      <c r="G6" s="36">
        <f t="shared" si="2"/>
        <v>1320</v>
      </c>
      <c r="H6" s="49">
        <v>1</v>
      </c>
      <c r="I6" s="38">
        <f>LOOKUP(H6,Poängberäkning!$B$6:$B$97,Poängberäkning!$C$6:$C$97)</f>
        <v>100</v>
      </c>
      <c r="J6" s="49">
        <v>2</v>
      </c>
      <c r="K6" s="38">
        <f>LOOKUP(J6,Poängberäkning!$B$6:$B$97,Poängberäkning!$C$6:$C$97)</f>
        <v>80</v>
      </c>
      <c r="L6" s="49">
        <v>2</v>
      </c>
      <c r="M6" s="38">
        <f>LOOKUP(L6,Poängberäkning!$B$6:$B$97,Poängberäkning!$C$6:$C$97)</f>
        <v>80</v>
      </c>
      <c r="N6" s="49">
        <v>1</v>
      </c>
      <c r="O6" s="38">
        <f>LOOKUP(N6,Poängberäkning!$B$6:$B$97,Poängberäkning!$C$6:$C$97)</f>
        <v>100</v>
      </c>
      <c r="P6" s="49">
        <v>1</v>
      </c>
      <c r="Q6" s="38">
        <f>LOOKUP(P6,Poängberäkning!$B$6:$B$97,Poängberäkning!$C$6:$C$97)</f>
        <v>100</v>
      </c>
      <c r="R6" s="49">
        <v>1</v>
      </c>
      <c r="S6" s="38">
        <f>LOOKUP(R6,Poängberäkning!$B$6:$B$97,Poängberäkning!$C$6:$C$97)</f>
        <v>100</v>
      </c>
      <c r="T6" s="60">
        <v>1</v>
      </c>
      <c r="U6" s="39">
        <f>LOOKUP(T6,Poängberäkning!$B$6:$B$97,Poängberäkning!$C$6:$C$97)</f>
        <v>100</v>
      </c>
      <c r="V6" s="50">
        <v>4</v>
      </c>
      <c r="W6" s="39">
        <f>LOOKUP(V6,Poängberäkning!$B$6:$B$97,Poängberäkning!$C$6:$C$97)</f>
        <v>60</v>
      </c>
      <c r="X6" s="50">
        <v>3</v>
      </c>
      <c r="Y6" s="39">
        <f>LOOKUP(X6,Poängberäkning!$B$6:$B$97,Poängberäkning!$C$6:$C$97)</f>
        <v>70</v>
      </c>
      <c r="Z6" s="50">
        <v>2</v>
      </c>
      <c r="AA6" s="39">
        <f>LOOKUP(Z6,Poängberäkning!$B$6:$B$97,Poängberäkning!$C$6:$C$97)</f>
        <v>80</v>
      </c>
      <c r="AB6" s="50">
        <v>1</v>
      </c>
      <c r="AC6" s="39">
        <f>LOOKUP(AB6,Poängberäkning!$B$6:$B$97,Poängberäkning!$C$6:$C$97)</f>
        <v>100</v>
      </c>
      <c r="AD6" s="50">
        <v>2</v>
      </c>
      <c r="AE6" s="39">
        <f>LOOKUP(AD6,Poängberäkning!$B$6:$B$97,Poängberäkning!$C$6:$C$97)</f>
        <v>80</v>
      </c>
      <c r="AF6" s="51">
        <v>2</v>
      </c>
      <c r="AG6" s="40">
        <f>LOOKUP(AF6,Poängberäkning!$B$6:$B$97,Poängberäkning!$C$6:$C$97)</f>
        <v>80</v>
      </c>
      <c r="AH6" s="52">
        <v>4</v>
      </c>
      <c r="AI6" s="137">
        <f>LOOKUP(AH6,Poängberäkning!$B$6:$B$97,Poängberäkning!$C$6:$C$97)</f>
        <v>60</v>
      </c>
      <c r="AJ6" s="97"/>
      <c r="AK6" s="62">
        <f>LOOKUP(AJ6,Poängberäkning!$B$6:$B$97,Poängberäkning!$C$6:$C$97)</f>
        <v>0</v>
      </c>
      <c r="AL6" s="97"/>
      <c r="AM6" s="62">
        <f>LOOKUP(AL6,Poängberäkning!$B$6:$B$97,Poängberäkning!$C$6:$C$97)</f>
        <v>0</v>
      </c>
      <c r="AN6" s="97">
        <v>4</v>
      </c>
      <c r="AO6" s="138">
        <f>LOOKUP(AN6,Poängberäkning!$B$6:$B$97,Poängberäkning!$C$6:$C$97)</f>
        <v>60</v>
      </c>
      <c r="AP6" s="97">
        <v>3</v>
      </c>
      <c r="AQ6" s="140">
        <f>LOOKUP(AP6,Poängberäkning!$B$6:$B$97,Poängberäkning!$C$6:$C$97)</f>
        <v>70</v>
      </c>
      <c r="AR6" s="66">
        <f>LARGE(($I6,$K6,$M6,$O6,$Q6,$S6,$U6,$W6,$Y6,$AA6,$AC6,$AE6,$AG6,$AI6,$AK6,$AM6,$AO6,$AQ6),1)</f>
        <v>100</v>
      </c>
      <c r="AS6" s="63">
        <f>LARGE(($I6,$K6,$M6,$O6,$Q6,$S6,$U6,$W6,$Y6,$AA6,$AC6,$AE6,$AG6,$AI6,$AK6,$AM6,$AO6,$AQ6),2)</f>
        <v>100</v>
      </c>
      <c r="AT6" s="63">
        <f>LARGE(($I6,$K6,$M6,$O6,$Q6,$S6,$U6,$W6,$Y6,$AA6,$AC6,$AE6,$AG6,$AI6,$AK6,$AM6,$AO6,$AQ6),3)</f>
        <v>100</v>
      </c>
      <c r="AU6" s="63">
        <f>LARGE(($I6,$K6,$M6,$O6,$Q6,$S6,$U6,$W6,$Y6,$AA6,$AC6,$AE6,$AG6,$AI6,$AK6,$AM6,$AO6,$AQ6),4)</f>
        <v>100</v>
      </c>
      <c r="AV6" s="63">
        <f>LARGE(($I6,$K6,$M6,$O6,$Q6,$S6,$U6,$W6,$Y6,$AA6,$AC6,$AE6,$AG6,$AI6,$AK6,$AM6,$AO6,$AQ6),5)</f>
        <v>100</v>
      </c>
      <c r="AW6" s="63">
        <f>LARGE(($I6,$K6,$M6,$O6,$Q6,$S6,$U6,$W6,$Y6,$AA6,$AC6,$AE6,$AG6,$AI6,$AK6,$AM6,$AO6,$AQ6),6)</f>
        <v>100</v>
      </c>
      <c r="AX6" s="63">
        <f>LARGE(($I6,$K6,$M6,$O6,$Q6,$S6,$U6,$W6,$Y6,$AA6,$AC6,$AE6,$AG6,$AI6,$AK6,$AM6,$AO6,$AQ6),7)</f>
        <v>80</v>
      </c>
      <c r="AY6" s="63">
        <f>LARGE(($I6,$K6,$M6,$O6,$Q6,$S6,$U6,$W6,$Y6,$AA6,$AC6,$AE6,$AG6,$AI6,$AK6,$AM6,$AO6,$AQ6),8)</f>
        <v>80</v>
      </c>
    </row>
    <row r="7" spans="1:51" ht="16.5" thickBot="1">
      <c r="A7" s="136">
        <f>A6+1</f>
        <v>3</v>
      </c>
      <c r="B7" s="37">
        <v>1998</v>
      </c>
      <c r="C7" s="72" t="s">
        <v>160</v>
      </c>
      <c r="D7" s="73" t="s">
        <v>55</v>
      </c>
      <c r="E7" s="48">
        <f t="shared" si="0"/>
        <v>680</v>
      </c>
      <c r="F7" s="45">
        <f t="shared" si="1"/>
        <v>680</v>
      </c>
      <c r="G7" s="36">
        <f t="shared" si="2"/>
        <v>883</v>
      </c>
      <c r="H7" s="49">
        <v>11</v>
      </c>
      <c r="I7" s="38">
        <f>LOOKUP(H7,Poängberäkning!$B$6:$B$97,Poängberäkning!$C$6:$C$97)</f>
        <v>40</v>
      </c>
      <c r="J7" s="49">
        <v>5</v>
      </c>
      <c r="K7" s="38">
        <f>LOOKUP(J7,Poängberäkning!$B$6:$B$97,Poängberäkning!$C$6:$C$97)</f>
        <v>55</v>
      </c>
      <c r="L7" s="49"/>
      <c r="M7" s="38">
        <f>LOOKUP(L7,Poängberäkning!$B$6:$B$97,Poängberäkning!$C$6:$C$97)</f>
        <v>0</v>
      </c>
      <c r="N7" s="49"/>
      <c r="O7" s="38">
        <f>LOOKUP(N7,Poängberäkning!$B$6:$B$97,Poängberäkning!$C$6:$C$97)</f>
        <v>0</v>
      </c>
      <c r="P7" s="49"/>
      <c r="Q7" s="38">
        <f>LOOKUP(P7,Poängberäkning!$B$6:$B$97,Poängberäkning!$C$6:$C$97)</f>
        <v>0</v>
      </c>
      <c r="R7" s="49"/>
      <c r="S7" s="38">
        <f>LOOKUP(R7,Poängberäkning!$B$6:$B$97,Poängberäkning!$C$6:$C$97)</f>
        <v>0</v>
      </c>
      <c r="T7" s="60">
        <v>3</v>
      </c>
      <c r="U7" s="39">
        <f>LOOKUP(T7,Poängberäkning!$B$6:$B$97,Poängberäkning!$C$6:$C$97)</f>
        <v>70</v>
      </c>
      <c r="V7" s="50">
        <v>3</v>
      </c>
      <c r="W7" s="39">
        <f>LOOKUP(V7,Poängberäkning!$B$6:$B$97,Poängberäkning!$C$6:$C$97)</f>
        <v>70</v>
      </c>
      <c r="X7" s="50">
        <v>7</v>
      </c>
      <c r="Y7" s="39">
        <f>LOOKUP(X7,Poängberäkning!$B$6:$B$97,Poängberäkning!$C$6:$C$97)</f>
        <v>48</v>
      </c>
      <c r="Z7" s="50">
        <v>4</v>
      </c>
      <c r="AA7" s="39">
        <f>LOOKUP(Z7,Poängberäkning!$B$6:$B$97,Poängberäkning!$C$6:$C$97)</f>
        <v>60</v>
      </c>
      <c r="AB7" s="50">
        <v>3</v>
      </c>
      <c r="AC7" s="39">
        <f>LOOKUP(AB7,Poängberäkning!$B$6:$B$97,Poängberäkning!$C$6:$C$97)</f>
        <v>70</v>
      </c>
      <c r="AD7" s="50">
        <v>1</v>
      </c>
      <c r="AE7" s="39">
        <f>LOOKUP(AD7,Poängberäkning!$B$6:$B$97,Poängberäkning!$C$6:$C$97)</f>
        <v>100</v>
      </c>
      <c r="AF7" s="51">
        <v>3</v>
      </c>
      <c r="AG7" s="40">
        <f>LOOKUP(AF7,Poängberäkning!$B$6:$B$97,Poängberäkning!$C$6:$C$97)</f>
        <v>70</v>
      </c>
      <c r="AH7" s="51">
        <v>1</v>
      </c>
      <c r="AI7" s="137">
        <f>LOOKUP(AH7,Poängberäkning!$B$6:$B$97,Poängberäkning!$C$6:$C$97)</f>
        <v>100</v>
      </c>
      <c r="AJ7" s="97"/>
      <c r="AK7" s="62">
        <f>LOOKUP(AJ7,Poängberäkning!$B$6:$B$97,Poängberäkning!$C$6:$C$97)</f>
        <v>0</v>
      </c>
      <c r="AL7" s="97"/>
      <c r="AM7" s="62">
        <f>LOOKUP(AL7,Poängberäkning!$B$6:$B$97,Poängberäkning!$C$6:$C$97)</f>
        <v>0</v>
      </c>
      <c r="AN7" s="97">
        <v>1</v>
      </c>
      <c r="AO7" s="138">
        <f>LOOKUP(AN7,Poängberäkning!$B$6:$B$97,Poängberäkning!$C$6:$C$97)</f>
        <v>100</v>
      </c>
      <c r="AP7" s="97">
        <v>1</v>
      </c>
      <c r="AQ7" s="140">
        <f>LOOKUP(AP7,Poängberäkning!$B$6:$B$97,Poängberäkning!$C$6:$C$97)</f>
        <v>100</v>
      </c>
      <c r="AR7" s="66">
        <f>LARGE(($I7,$K7,$M7,$O7,$Q7,$S7,$U7,$W7,$Y7,$AA7,$AC7,$AE7,$AG7,$AI7,$AK7,$AM7,$AO7,$AQ7),1)</f>
        <v>100</v>
      </c>
      <c r="AS7" s="63">
        <f>LARGE(($I7,$K7,$M7,$O7,$Q7,$S7,$U7,$W7,$Y7,$AA7,$AC7,$AE7,$AG7,$AI7,$AK7,$AM7,$AO7,$AQ7),2)</f>
        <v>100</v>
      </c>
      <c r="AT7" s="63">
        <f>LARGE(($I7,$K7,$M7,$O7,$Q7,$S7,$U7,$W7,$Y7,$AA7,$AC7,$AE7,$AG7,$AI7,$AK7,$AM7,$AO7,$AQ7),3)</f>
        <v>100</v>
      </c>
      <c r="AU7" s="63">
        <f>LARGE(($I7,$K7,$M7,$O7,$Q7,$S7,$U7,$W7,$Y7,$AA7,$AC7,$AE7,$AG7,$AI7,$AK7,$AM7,$AO7,$AQ7),4)</f>
        <v>100</v>
      </c>
      <c r="AV7" s="63">
        <f>LARGE(($I7,$K7,$M7,$O7,$Q7,$S7,$U7,$W7,$Y7,$AA7,$AC7,$AE7,$AG7,$AI7,$AK7,$AM7,$AO7,$AQ7),5)</f>
        <v>70</v>
      </c>
      <c r="AW7" s="63">
        <f>LARGE(($I7,$K7,$M7,$O7,$Q7,$S7,$U7,$W7,$Y7,$AA7,$AC7,$AE7,$AG7,$AI7,$AK7,$AM7,$AO7,$AQ7),6)</f>
        <v>70</v>
      </c>
      <c r="AX7" s="63">
        <f>LARGE(($I7,$K7,$M7,$O7,$Q7,$S7,$U7,$W7,$Y7,$AA7,$AC7,$AE7,$AG7,$AI7,$AK7,$AM7,$AO7,$AQ7),7)</f>
        <v>70</v>
      </c>
      <c r="AY7" s="63">
        <f>LARGE(($I7,$K7,$M7,$O7,$Q7,$S7,$U7,$W7,$Y7,$AA7,$AC7,$AE7,$AG7,$AI7,$AK7,$AM7,$AO7,$AQ7),8)</f>
        <v>70</v>
      </c>
    </row>
    <row r="8" spans="1:51" ht="16.5" thickBot="1">
      <c r="A8" s="136">
        <f aca="true" t="shared" si="3" ref="A8:A64">A7+1</f>
        <v>4</v>
      </c>
      <c r="B8" s="37">
        <v>1997</v>
      </c>
      <c r="C8" s="70" t="s">
        <v>85</v>
      </c>
      <c r="D8" s="73" t="s">
        <v>57</v>
      </c>
      <c r="E8" s="48">
        <f t="shared" si="0"/>
        <v>498</v>
      </c>
      <c r="F8" s="45">
        <f t="shared" si="1"/>
        <v>498</v>
      </c>
      <c r="G8" s="36">
        <f t="shared" si="2"/>
        <v>804</v>
      </c>
      <c r="H8" s="49">
        <v>8</v>
      </c>
      <c r="I8" s="38">
        <f>LOOKUP(H8,Poängberäkning!$B$6:$B$97,Poängberäkning!$C$6:$C$97)</f>
        <v>46</v>
      </c>
      <c r="J8" s="49">
        <v>8</v>
      </c>
      <c r="K8" s="38">
        <f>LOOKUP(J8,Poängberäkning!$B$6:$B$97,Poängberäkning!$C$6:$C$97)</f>
        <v>46</v>
      </c>
      <c r="L8" s="49">
        <v>4</v>
      </c>
      <c r="M8" s="38">
        <f>LOOKUP(L8,Poängberäkning!$B$6:$B$97,Poängberäkning!$C$6:$C$97)</f>
        <v>60</v>
      </c>
      <c r="N8" s="49">
        <v>3</v>
      </c>
      <c r="O8" s="38">
        <f>LOOKUP(N8,Poängberäkning!$B$6:$B$97,Poängberäkning!$C$6:$C$97)</f>
        <v>70</v>
      </c>
      <c r="P8" s="49"/>
      <c r="Q8" s="38">
        <f>LOOKUP(P8,Poängberäkning!$B$6:$B$97,Poängberäkning!$C$6:$C$97)</f>
        <v>0</v>
      </c>
      <c r="R8" s="49">
        <v>3</v>
      </c>
      <c r="S8" s="38">
        <f>LOOKUP(R8,Poängberäkning!$B$6:$B$97,Poängberäkning!$C$6:$C$97)</f>
        <v>70</v>
      </c>
      <c r="T8" s="60">
        <v>9</v>
      </c>
      <c r="U8" s="39">
        <f>LOOKUP(T8,Poängberäkning!$B$6:$B$97,Poängberäkning!$C$6:$C$97)</f>
        <v>44</v>
      </c>
      <c r="V8" s="50">
        <v>6</v>
      </c>
      <c r="W8" s="39">
        <f>LOOKUP(V8,Poängberäkning!$B$6:$B$97,Poängberäkning!$C$6:$C$97)</f>
        <v>50</v>
      </c>
      <c r="X8" s="50">
        <v>2</v>
      </c>
      <c r="Y8" s="39">
        <f>LOOKUP(X8,Poängberäkning!$B$6:$B$97,Poängberäkning!$C$6:$C$97)</f>
        <v>80</v>
      </c>
      <c r="Z8" s="50">
        <v>3</v>
      </c>
      <c r="AA8" s="39">
        <f>LOOKUP(Z8,Poängberäkning!$B$6:$B$97,Poängberäkning!$C$6:$C$97)</f>
        <v>70</v>
      </c>
      <c r="AB8" s="50">
        <v>7</v>
      </c>
      <c r="AC8" s="39">
        <f>LOOKUP(AB8,Poängberäkning!$B$6:$B$97,Poängberäkning!$C$6:$C$97)</f>
        <v>48</v>
      </c>
      <c r="AD8" s="50">
        <v>6</v>
      </c>
      <c r="AE8" s="39">
        <f>LOOKUP(AD8,Poängberäkning!$B$6:$B$97,Poängberäkning!$C$6:$C$97)</f>
        <v>50</v>
      </c>
      <c r="AF8" s="51">
        <v>12</v>
      </c>
      <c r="AG8" s="40">
        <f>LOOKUP(AF8,Poängberäkning!$B$6:$B$97,Poängberäkning!$C$6:$C$97)</f>
        <v>39</v>
      </c>
      <c r="AH8" s="52">
        <v>12</v>
      </c>
      <c r="AI8" s="137">
        <f>LOOKUP(AH8,Poängberäkning!$B$6:$B$97,Poängberäkning!$C$6:$C$97)</f>
        <v>39</v>
      </c>
      <c r="AJ8" s="97"/>
      <c r="AK8" s="62">
        <f>LOOKUP(AJ8,Poängberäkning!$B$6:$B$97,Poängberäkning!$C$6:$C$97)</f>
        <v>0</v>
      </c>
      <c r="AL8" s="97"/>
      <c r="AM8" s="62">
        <f>LOOKUP(AL8,Poängberäkning!$B$6:$B$97,Poängberäkning!$C$6:$C$97)</f>
        <v>0</v>
      </c>
      <c r="AN8" s="97">
        <v>8</v>
      </c>
      <c r="AO8" s="138">
        <f>LOOKUP(AN8,Poängberäkning!$B$6:$B$97,Poängberäkning!$C$6:$C$97)</f>
        <v>46</v>
      </c>
      <c r="AP8" s="97">
        <v>8</v>
      </c>
      <c r="AQ8" s="140">
        <f>LOOKUP(AP8,Poängberäkning!$B$6:$B$97,Poängberäkning!$C$6:$C$97)</f>
        <v>46</v>
      </c>
      <c r="AR8" s="66">
        <f>LARGE(($I8,$K8,$M8,$O8,$Q8,$S8,$U8,$W8,$Y8,$AA8,$AC8,$AE8,$AG8,$AI8,$AK8,$AM8,$AO8,$AQ8),1)</f>
        <v>80</v>
      </c>
      <c r="AS8" s="63">
        <f>LARGE(($I8,$K8,$M8,$O8,$Q8,$S8,$U8,$W8,$Y8,$AA8,$AC8,$AE8,$AG8,$AI8,$AK8,$AM8,$AO8,$AQ8),2)</f>
        <v>70</v>
      </c>
      <c r="AT8" s="63">
        <f>LARGE(($I8,$K8,$M8,$O8,$Q8,$S8,$U8,$W8,$Y8,$AA8,$AC8,$AE8,$AG8,$AI8,$AK8,$AM8,$AO8,$AQ8),3)</f>
        <v>70</v>
      </c>
      <c r="AU8" s="63">
        <f>LARGE(($I8,$K8,$M8,$O8,$Q8,$S8,$U8,$W8,$Y8,$AA8,$AC8,$AE8,$AG8,$AI8,$AK8,$AM8,$AO8,$AQ8),4)</f>
        <v>70</v>
      </c>
      <c r="AV8" s="63">
        <f>LARGE(($I8,$K8,$M8,$O8,$Q8,$S8,$U8,$W8,$Y8,$AA8,$AC8,$AE8,$AG8,$AI8,$AK8,$AM8,$AO8,$AQ8),5)</f>
        <v>60</v>
      </c>
      <c r="AW8" s="63">
        <f>LARGE(($I8,$K8,$M8,$O8,$Q8,$S8,$U8,$W8,$Y8,$AA8,$AC8,$AE8,$AG8,$AI8,$AK8,$AM8,$AO8,$AQ8),6)</f>
        <v>50</v>
      </c>
      <c r="AX8" s="63">
        <f>LARGE(($I8,$K8,$M8,$O8,$Q8,$S8,$U8,$W8,$Y8,$AA8,$AC8,$AE8,$AG8,$AI8,$AK8,$AM8,$AO8,$AQ8),7)</f>
        <v>50</v>
      </c>
      <c r="AY8" s="63">
        <f>LARGE(($I8,$K8,$M8,$O8,$Q8,$S8,$U8,$W8,$Y8,$AA8,$AC8,$AE8,$AG8,$AI8,$AK8,$AM8,$AO8,$AQ8),8)</f>
        <v>48</v>
      </c>
    </row>
    <row r="9" spans="1:51" ht="16.5" thickBot="1">
      <c r="A9" s="136">
        <v>5</v>
      </c>
      <c r="B9" s="37">
        <v>1997</v>
      </c>
      <c r="C9" s="72" t="s">
        <v>89</v>
      </c>
      <c r="D9" s="73" t="s">
        <v>56</v>
      </c>
      <c r="E9" s="48">
        <f t="shared" si="0"/>
        <v>493</v>
      </c>
      <c r="F9" s="45">
        <f t="shared" si="1"/>
        <v>493</v>
      </c>
      <c r="G9" s="36">
        <f t="shared" si="2"/>
        <v>707</v>
      </c>
      <c r="H9" s="49">
        <v>2</v>
      </c>
      <c r="I9" s="38">
        <f>LOOKUP(H9,Poängberäkning!$B$6:$B$97,Poängberäkning!$C$6:$C$97)</f>
        <v>80</v>
      </c>
      <c r="J9" s="49">
        <v>4</v>
      </c>
      <c r="K9" s="38">
        <f>LOOKUP(J9,Poängberäkning!$B$6:$B$97,Poängberäkning!$C$6:$C$97)</f>
        <v>60</v>
      </c>
      <c r="L9" s="49">
        <v>8</v>
      </c>
      <c r="M9" s="38">
        <f>LOOKUP(L9,Poängberäkning!$B$6:$B$97,Poängberäkning!$C$6:$C$97)</f>
        <v>46</v>
      </c>
      <c r="N9" s="49"/>
      <c r="O9" s="38">
        <f>LOOKUP(N9,Poängberäkning!$B$6:$B$97,Poängberäkning!$C$6:$C$97)</f>
        <v>0</v>
      </c>
      <c r="P9" s="49">
        <v>10</v>
      </c>
      <c r="Q9" s="38">
        <f>LOOKUP(P9,Poängberäkning!$B$6:$B$97,Poängberäkning!$C$6:$C$97)</f>
        <v>42</v>
      </c>
      <c r="R9" s="49">
        <v>7</v>
      </c>
      <c r="S9" s="38">
        <f>LOOKUP(R9,Poängberäkning!$B$6:$B$97,Poängberäkning!$C$6:$C$97)</f>
        <v>48</v>
      </c>
      <c r="T9" s="60">
        <v>11</v>
      </c>
      <c r="U9" s="39">
        <f>LOOKUP(T9,Poängberäkning!$B$6:$B$97,Poängberäkning!$C$6:$C$97)</f>
        <v>40</v>
      </c>
      <c r="V9" s="50">
        <v>13</v>
      </c>
      <c r="W9" s="39">
        <f>LOOKUP(V9,Poängberäkning!$B$6:$B$97,Poängberäkning!$C$6:$C$97)</f>
        <v>38</v>
      </c>
      <c r="X9" s="50">
        <v>6</v>
      </c>
      <c r="Y9" s="39">
        <f>LOOKUP(X9,Poängberäkning!$B$6:$B$97,Poängberäkning!$C$6:$C$97)</f>
        <v>50</v>
      </c>
      <c r="Z9" s="50">
        <v>5</v>
      </c>
      <c r="AA9" s="39">
        <f>LOOKUP(Z9,Poängberäkning!$B$6:$B$97,Poängberäkning!$C$6:$C$97)</f>
        <v>55</v>
      </c>
      <c r="AB9" s="50"/>
      <c r="AC9" s="39">
        <f>LOOKUP(AB9,Poängberäkning!$B$6:$B$97,Poängberäkning!$C$6:$C$97)</f>
        <v>0</v>
      </c>
      <c r="AD9" s="50"/>
      <c r="AE9" s="39">
        <f>LOOKUP(AD9,Poängberäkning!$B$6:$B$97,Poängberäkning!$C$6:$C$97)</f>
        <v>0</v>
      </c>
      <c r="AF9" s="51">
        <v>4</v>
      </c>
      <c r="AG9" s="40">
        <f>LOOKUP(AF9,Poängberäkning!$B$6:$B$97,Poängberäkning!$C$6:$C$97)</f>
        <v>60</v>
      </c>
      <c r="AH9" s="51">
        <v>3</v>
      </c>
      <c r="AI9" s="137">
        <f>LOOKUP(AH9,Poängberäkning!$B$6:$B$97,Poängberäkning!$C$6:$C$97)</f>
        <v>70</v>
      </c>
      <c r="AJ9" s="97"/>
      <c r="AK9" s="62">
        <f>LOOKUP(AJ9,Poängberäkning!$B$6:$B$97,Poängberäkning!$C$6:$C$97)</f>
        <v>0</v>
      </c>
      <c r="AL9" s="97"/>
      <c r="AM9" s="62">
        <f>LOOKUP(AL9,Poängberäkning!$B$6:$B$97,Poängberäkning!$C$6:$C$97)</f>
        <v>0</v>
      </c>
      <c r="AN9" s="97">
        <v>3</v>
      </c>
      <c r="AO9" s="138">
        <f>LOOKUP(AN9,Poängberäkning!$B$6:$B$97,Poängberäkning!$C$6:$C$97)</f>
        <v>70</v>
      </c>
      <c r="AP9" s="97">
        <v>7</v>
      </c>
      <c r="AQ9" s="140">
        <f>LOOKUP(AP9,Poängberäkning!$B$6:$B$97,Poängberäkning!$C$6:$C$97)</f>
        <v>48</v>
      </c>
      <c r="AR9" s="66">
        <f>LARGE(($I9,$K9,$M9,$O9,$Q9,$S9,$U9,$W9,$Y9,$AA9,$AC9,$AE9,$AG9,$AI9,$AK9,$AM9,$AO9,$AQ9),1)</f>
        <v>80</v>
      </c>
      <c r="AS9" s="63">
        <f>LARGE(($I9,$K9,$M9,$O9,$Q9,$S9,$U9,$W9,$Y9,$AA9,$AC9,$AE9,$AG9,$AI9,$AK9,$AM9,$AO9,$AQ9),2)</f>
        <v>70</v>
      </c>
      <c r="AT9" s="63">
        <f>LARGE(($I9,$K9,$M9,$O9,$Q9,$S9,$U9,$W9,$Y9,$AA9,$AC9,$AE9,$AG9,$AI9,$AK9,$AM9,$AO9,$AQ9),3)</f>
        <v>70</v>
      </c>
      <c r="AU9" s="63">
        <f>LARGE(($I9,$K9,$M9,$O9,$Q9,$S9,$U9,$W9,$Y9,$AA9,$AC9,$AE9,$AG9,$AI9,$AK9,$AM9,$AO9,$AQ9),4)</f>
        <v>60</v>
      </c>
      <c r="AV9" s="63">
        <f>LARGE(($I9,$K9,$M9,$O9,$Q9,$S9,$U9,$W9,$Y9,$AA9,$AC9,$AE9,$AG9,$AI9,$AK9,$AM9,$AO9,$AQ9),5)</f>
        <v>60</v>
      </c>
      <c r="AW9" s="63">
        <f>LARGE(($I9,$K9,$M9,$O9,$Q9,$S9,$U9,$W9,$Y9,$AA9,$AC9,$AE9,$AG9,$AI9,$AK9,$AM9,$AO9,$AQ9),6)</f>
        <v>55</v>
      </c>
      <c r="AX9" s="63">
        <f>LARGE(($I9,$K9,$M9,$O9,$Q9,$S9,$U9,$W9,$Y9,$AA9,$AC9,$AE9,$AG9,$AI9,$AK9,$AM9,$AO9,$AQ9),7)</f>
        <v>50</v>
      </c>
      <c r="AY9" s="63">
        <f>LARGE(($I9,$K9,$M9,$O9,$Q9,$S9,$U9,$W9,$Y9,$AA9,$AC9,$AE9,$AG9,$AI9,$AK9,$AM9,$AO9,$AQ9),8)</f>
        <v>48</v>
      </c>
    </row>
    <row r="10" spans="1:51" ht="16.5" thickBot="1">
      <c r="A10" s="136">
        <v>6</v>
      </c>
      <c r="B10" s="37">
        <v>1998</v>
      </c>
      <c r="C10" s="72" t="s">
        <v>159</v>
      </c>
      <c r="D10" s="73" t="s">
        <v>63</v>
      </c>
      <c r="E10" s="48">
        <f t="shared" si="0"/>
        <v>478</v>
      </c>
      <c r="F10" s="45">
        <f t="shared" si="1"/>
        <v>478</v>
      </c>
      <c r="G10" s="36">
        <f t="shared" si="2"/>
        <v>776</v>
      </c>
      <c r="H10" s="49">
        <v>6</v>
      </c>
      <c r="I10" s="38">
        <f>LOOKUP(H10,Poängberäkning!$B$6:$B$97,Poängberäkning!$C$6:$C$97)</f>
        <v>50</v>
      </c>
      <c r="J10" s="49">
        <v>6</v>
      </c>
      <c r="K10" s="38">
        <f>LOOKUP(J10,Poängberäkning!$B$6:$B$97,Poängberäkning!$C$6:$C$97)</f>
        <v>50</v>
      </c>
      <c r="L10" s="49">
        <v>29</v>
      </c>
      <c r="M10" s="38">
        <f>LOOKUP(L10,Poängberäkning!$B$6:$B$97,Poängberäkning!$C$6:$C$97)</f>
        <v>22</v>
      </c>
      <c r="N10" s="49">
        <v>7</v>
      </c>
      <c r="O10" s="38">
        <f>LOOKUP(N10,Poängberäkning!$B$6:$B$97,Poängberäkning!$C$6:$C$97)</f>
        <v>48</v>
      </c>
      <c r="P10" s="49">
        <v>9</v>
      </c>
      <c r="Q10" s="38">
        <f>LOOKUP(P10,Poängberäkning!$B$6:$B$97,Poängberäkning!$C$6:$C$97)</f>
        <v>44</v>
      </c>
      <c r="R10" s="49">
        <v>4</v>
      </c>
      <c r="S10" s="38">
        <f>LOOKUP(R10,Poängberäkning!$B$6:$B$97,Poängberäkning!$C$6:$C$97)</f>
        <v>60</v>
      </c>
      <c r="T10" s="60">
        <v>2</v>
      </c>
      <c r="U10" s="39">
        <f>LOOKUP(T10,Poängberäkning!$B$6:$B$97,Poängberäkning!$C$6:$C$97)</f>
        <v>80</v>
      </c>
      <c r="V10" s="50">
        <v>2</v>
      </c>
      <c r="W10" s="39">
        <f>LOOKUP(V10,Poängberäkning!$B$6:$B$97,Poängberäkning!$C$6:$C$97)</f>
        <v>80</v>
      </c>
      <c r="X10" s="50">
        <v>4</v>
      </c>
      <c r="Y10" s="39">
        <f>LOOKUP(X10,Poängberäkning!$B$6:$B$97,Poängberäkning!$C$6:$C$97)</f>
        <v>60</v>
      </c>
      <c r="Z10" s="50">
        <v>9</v>
      </c>
      <c r="AA10" s="39">
        <f>LOOKUP(Z10,Poängberäkning!$B$6:$B$97,Poängberäkning!$C$6:$C$97)</f>
        <v>44</v>
      </c>
      <c r="AB10" s="50">
        <v>6</v>
      </c>
      <c r="AC10" s="39">
        <f>LOOKUP(AB10,Poängberäkning!$B$6:$B$97,Poängberäkning!$C$6:$C$97)</f>
        <v>50</v>
      </c>
      <c r="AD10" s="50">
        <v>8</v>
      </c>
      <c r="AE10" s="39">
        <f>LOOKUP(AD10,Poängberäkning!$B$6:$B$97,Poängberäkning!$C$6:$C$97)</f>
        <v>46</v>
      </c>
      <c r="AF10" s="51">
        <v>14</v>
      </c>
      <c r="AG10" s="40">
        <f>LOOKUP(AF10,Poängberäkning!$B$6:$B$97,Poängberäkning!$C$6:$C$97)</f>
        <v>37</v>
      </c>
      <c r="AH10" s="52">
        <v>18</v>
      </c>
      <c r="AI10" s="137">
        <f>LOOKUP(AH10,Poängberäkning!$B$6:$B$97,Poängberäkning!$C$6:$C$97)</f>
        <v>33</v>
      </c>
      <c r="AJ10" s="97"/>
      <c r="AK10" s="62">
        <f>LOOKUP(AJ10,Poängberäkning!$B$6:$B$97,Poängberäkning!$C$6:$C$97)</f>
        <v>0</v>
      </c>
      <c r="AL10" s="97"/>
      <c r="AM10" s="62">
        <f>LOOKUP(AL10,Poängberäkning!$B$6:$B$97,Poängberäkning!$C$6:$C$97)</f>
        <v>0</v>
      </c>
      <c r="AN10" s="97">
        <v>16</v>
      </c>
      <c r="AO10" s="138">
        <f>LOOKUP(AN10,Poängberäkning!$B$6:$B$97,Poängberäkning!$C$6:$C$97)</f>
        <v>35</v>
      </c>
      <c r="AP10" s="97">
        <v>14</v>
      </c>
      <c r="AQ10" s="140">
        <f>LOOKUP(AP10,Poängberäkning!$B$6:$B$97,Poängberäkning!$C$6:$C$97)</f>
        <v>37</v>
      </c>
      <c r="AR10" s="66">
        <f>LARGE(($I10,$K10,$M10,$O10,$Q10,$S10,$U10,$W10,$Y10,$AA10,$AC10,$AE10,$AG10,$AI10,$AK10,$AM10,$AO10,$AQ10),1)</f>
        <v>80</v>
      </c>
      <c r="AS10" s="63">
        <f>LARGE(($I10,$K10,$M10,$O10,$Q10,$S10,$U10,$W10,$Y10,$AA10,$AC10,$AE10,$AG10,$AI10,$AK10,$AM10,$AO10,$AQ10),2)</f>
        <v>80</v>
      </c>
      <c r="AT10" s="63">
        <f>LARGE(($I10,$K10,$M10,$O10,$Q10,$S10,$U10,$W10,$Y10,$AA10,$AC10,$AE10,$AG10,$AI10,$AK10,$AM10,$AO10,$AQ10),3)</f>
        <v>60</v>
      </c>
      <c r="AU10" s="63">
        <f>LARGE(($I10,$K10,$M10,$O10,$Q10,$S10,$U10,$W10,$Y10,$AA10,$AC10,$AE10,$AG10,$AI10,$AK10,$AM10,$AO10,$AQ10),4)</f>
        <v>60</v>
      </c>
      <c r="AV10" s="63">
        <f>LARGE(($I10,$K10,$M10,$O10,$Q10,$S10,$U10,$W10,$Y10,$AA10,$AC10,$AE10,$AG10,$AI10,$AK10,$AM10,$AO10,$AQ10),5)</f>
        <v>50</v>
      </c>
      <c r="AW10" s="63">
        <f>LARGE(($I10,$K10,$M10,$O10,$Q10,$S10,$U10,$W10,$Y10,$AA10,$AC10,$AE10,$AG10,$AI10,$AK10,$AM10,$AO10,$AQ10),6)</f>
        <v>50</v>
      </c>
      <c r="AX10" s="63">
        <f>LARGE(($I10,$K10,$M10,$O10,$Q10,$S10,$U10,$W10,$Y10,$AA10,$AC10,$AE10,$AG10,$AI10,$AK10,$AM10,$AO10,$AQ10),7)</f>
        <v>50</v>
      </c>
      <c r="AY10" s="63">
        <f>LARGE(($I10,$K10,$M10,$O10,$Q10,$S10,$U10,$W10,$Y10,$AA10,$AC10,$AE10,$AG10,$AI10,$AK10,$AM10,$AO10,$AQ10),8)</f>
        <v>48</v>
      </c>
    </row>
    <row r="11" spans="1:51" ht="16.5" thickBot="1">
      <c r="A11" s="136">
        <v>7</v>
      </c>
      <c r="B11" s="37">
        <v>1998</v>
      </c>
      <c r="C11" s="72" t="s">
        <v>161</v>
      </c>
      <c r="D11" s="71" t="s">
        <v>55</v>
      </c>
      <c r="E11" s="48">
        <f t="shared" si="0"/>
        <v>465</v>
      </c>
      <c r="F11" s="45">
        <f t="shared" si="1"/>
        <v>465</v>
      </c>
      <c r="G11" s="36">
        <f t="shared" si="2"/>
        <v>869</v>
      </c>
      <c r="H11" s="49">
        <v>7</v>
      </c>
      <c r="I11" s="38">
        <f>LOOKUP(H11,Poängberäkning!$B$6:$B$97,Poängberäkning!$C$6:$C$97)</f>
        <v>48</v>
      </c>
      <c r="J11" s="49">
        <v>9</v>
      </c>
      <c r="K11" s="38">
        <f>LOOKUP(J11,Poängberäkning!$B$6:$B$97,Poängberäkning!$C$6:$C$97)</f>
        <v>44</v>
      </c>
      <c r="L11" s="49">
        <v>5</v>
      </c>
      <c r="M11" s="38">
        <f>LOOKUP(L11,Poängberäkning!$B$6:$B$97,Poängberäkning!$C$6:$C$97)</f>
        <v>55</v>
      </c>
      <c r="N11" s="49">
        <v>4</v>
      </c>
      <c r="O11" s="38">
        <f>LOOKUP(N11,Poängberäkning!$B$6:$B$97,Poängberäkning!$C$6:$C$97)</f>
        <v>60</v>
      </c>
      <c r="P11" s="49">
        <v>5</v>
      </c>
      <c r="Q11" s="38">
        <f>LOOKUP(P11,Poängberäkning!$B$6:$B$97,Poängberäkning!$C$6:$C$97)</f>
        <v>55</v>
      </c>
      <c r="R11" s="49">
        <v>5</v>
      </c>
      <c r="S11" s="38">
        <f>LOOKUP(R11,Poängberäkning!$B$6:$B$97,Poängberäkning!$C$6:$C$97)</f>
        <v>55</v>
      </c>
      <c r="T11" s="60">
        <v>5</v>
      </c>
      <c r="U11" s="39">
        <f>LOOKUP(T11,Poängberäkning!$B$6:$B$97,Poängberäkning!$C$6:$C$97)</f>
        <v>55</v>
      </c>
      <c r="V11" s="50">
        <v>8</v>
      </c>
      <c r="W11" s="39">
        <f>LOOKUP(V11,Poängberäkning!$B$6:$B$97,Poängberäkning!$C$6:$C$97)</f>
        <v>46</v>
      </c>
      <c r="X11" s="50">
        <v>8</v>
      </c>
      <c r="Y11" s="39">
        <f>LOOKUP(X11,Poängberäkning!$B$6:$B$97,Poängberäkning!$C$6:$C$97)</f>
        <v>46</v>
      </c>
      <c r="Z11" s="50">
        <v>5</v>
      </c>
      <c r="AA11" s="39">
        <f>LOOKUP(Z11,Poängberäkning!$B$6:$B$97,Poängberäkning!$C$6:$C$97)</f>
        <v>55</v>
      </c>
      <c r="AB11" s="50">
        <v>5</v>
      </c>
      <c r="AC11" s="39">
        <f>LOOKUP(AB11,Poängberäkning!$B$6:$B$97,Poängberäkning!$C$6:$C$97)</f>
        <v>55</v>
      </c>
      <c r="AD11" s="50">
        <v>3</v>
      </c>
      <c r="AE11" s="39">
        <f>LOOKUP(AD11,Poängberäkning!$B$6:$B$97,Poängberäkning!$C$6:$C$97)</f>
        <v>70</v>
      </c>
      <c r="AF11" s="51">
        <v>5</v>
      </c>
      <c r="AG11" s="40">
        <f>LOOKUP(AF11,Poängberäkning!$B$6:$B$97,Poängberäkning!$C$6:$C$97)</f>
        <v>55</v>
      </c>
      <c r="AH11" s="52">
        <v>5</v>
      </c>
      <c r="AI11" s="137">
        <f>LOOKUP(AH11,Poängberäkning!$B$6:$B$97,Poängberäkning!$C$6:$C$97)</f>
        <v>55</v>
      </c>
      <c r="AJ11" s="97"/>
      <c r="AK11" s="62">
        <f>LOOKUP(AJ11,Poängberäkning!$B$6:$B$97,Poängberäkning!$C$6:$C$97)</f>
        <v>0</v>
      </c>
      <c r="AL11" s="97"/>
      <c r="AM11" s="62">
        <f>LOOKUP(AL11,Poängberäkning!$B$6:$B$97,Poängberäkning!$C$6:$C$97)</f>
        <v>0</v>
      </c>
      <c r="AN11" s="97">
        <v>5</v>
      </c>
      <c r="AO11" s="138">
        <f>LOOKUP(AN11,Poängberäkning!$B$6:$B$97,Poängberäkning!$C$6:$C$97)</f>
        <v>55</v>
      </c>
      <c r="AP11" s="97">
        <v>4</v>
      </c>
      <c r="AQ11" s="140">
        <f>LOOKUP(AP11,Poängberäkning!$B$6:$B$97,Poängberäkning!$C$6:$C$97)</f>
        <v>60</v>
      </c>
      <c r="AR11" s="66">
        <f>LARGE(($I11,$K11,$M11,$O11,$Q11,$S11,$U11,$W11,$Y11,$AA11,$AC11,$AE11,$AG11,$AI11,$AK11,$AM11,$AO11,$AQ11),1)</f>
        <v>70</v>
      </c>
      <c r="AS11" s="63">
        <f>LARGE(($I11,$K11,$M11,$O11,$Q11,$S11,$U11,$W11,$Y11,$AA11,$AC11,$AE11,$AG11,$AI11,$AK11,$AM11,$AO11,$AQ11),2)</f>
        <v>60</v>
      </c>
      <c r="AT11" s="63">
        <f>LARGE(($I11,$K11,$M11,$O11,$Q11,$S11,$U11,$W11,$Y11,$AA11,$AC11,$AE11,$AG11,$AI11,$AK11,$AM11,$AO11,$AQ11),3)</f>
        <v>60</v>
      </c>
      <c r="AU11" s="63">
        <f>LARGE(($I11,$K11,$M11,$O11,$Q11,$S11,$U11,$W11,$Y11,$AA11,$AC11,$AE11,$AG11,$AI11,$AK11,$AM11,$AO11,$AQ11),4)</f>
        <v>55</v>
      </c>
      <c r="AV11" s="63">
        <f>LARGE(($I11,$K11,$M11,$O11,$Q11,$S11,$U11,$W11,$Y11,$AA11,$AC11,$AE11,$AG11,$AI11,$AK11,$AM11,$AO11,$AQ11),5)</f>
        <v>55</v>
      </c>
      <c r="AW11" s="63">
        <f>LARGE(($I11,$K11,$M11,$O11,$Q11,$S11,$U11,$W11,$Y11,$AA11,$AC11,$AE11,$AG11,$AI11,$AK11,$AM11,$AO11,$AQ11),6)</f>
        <v>55</v>
      </c>
      <c r="AX11" s="63">
        <f>LARGE(($I11,$K11,$M11,$O11,$Q11,$S11,$U11,$W11,$Y11,$AA11,$AC11,$AE11,$AG11,$AI11,$AK11,$AM11,$AO11,$AQ11),7)</f>
        <v>55</v>
      </c>
      <c r="AY11" s="63">
        <f>LARGE(($I11,$K11,$M11,$O11,$Q11,$S11,$U11,$W11,$Y11,$AA11,$AC11,$AE11,$AG11,$AI11,$AK11,$AM11,$AO11,$AQ11),8)</f>
        <v>55</v>
      </c>
    </row>
    <row r="12" spans="1:51" ht="16.5" thickBot="1">
      <c r="A12" s="136">
        <f t="shared" si="3"/>
        <v>8</v>
      </c>
      <c r="B12" s="37">
        <v>1997</v>
      </c>
      <c r="C12" s="70" t="s">
        <v>84</v>
      </c>
      <c r="D12" s="73" t="s">
        <v>57</v>
      </c>
      <c r="E12" s="48">
        <f t="shared" si="0"/>
        <v>455</v>
      </c>
      <c r="F12" s="45">
        <f t="shared" si="1"/>
        <v>455</v>
      </c>
      <c r="G12" s="36">
        <f t="shared" si="2"/>
        <v>837</v>
      </c>
      <c r="H12" s="49">
        <v>9</v>
      </c>
      <c r="I12" s="38">
        <f>LOOKUP(H12,Poängberäkning!$B$6:$B$97,Poängberäkning!$C$6:$C$97)</f>
        <v>44</v>
      </c>
      <c r="J12" s="49">
        <v>7</v>
      </c>
      <c r="K12" s="38">
        <f>LOOKUP(J12,Poängberäkning!$B$6:$B$97,Poängberäkning!$C$6:$C$97)</f>
        <v>48</v>
      </c>
      <c r="L12" s="49">
        <v>3</v>
      </c>
      <c r="M12" s="38">
        <f>LOOKUP(L12,Poängberäkning!$B$6:$B$97,Poängberäkning!$C$6:$C$97)</f>
        <v>70</v>
      </c>
      <c r="N12" s="49">
        <v>5</v>
      </c>
      <c r="O12" s="38">
        <f>LOOKUP(N12,Poängberäkning!$B$6:$B$97,Poängberäkning!$C$6:$C$97)</f>
        <v>55</v>
      </c>
      <c r="P12" s="49">
        <v>4</v>
      </c>
      <c r="Q12" s="38">
        <f>LOOKUP(P12,Poängberäkning!$B$6:$B$97,Poängberäkning!$C$6:$C$97)</f>
        <v>60</v>
      </c>
      <c r="R12" s="49">
        <v>6</v>
      </c>
      <c r="S12" s="38">
        <f>LOOKUP(R12,Poängberäkning!$B$6:$B$97,Poängberäkning!$C$6:$C$97)</f>
        <v>50</v>
      </c>
      <c r="T12" s="60">
        <v>8</v>
      </c>
      <c r="U12" s="39">
        <f>LOOKUP(T12,Poängberäkning!$B$6:$B$97,Poängberäkning!$C$6:$C$97)</f>
        <v>46</v>
      </c>
      <c r="V12" s="50">
        <v>7</v>
      </c>
      <c r="W12" s="39">
        <f>LOOKUP(V12,Poängberäkning!$B$6:$B$97,Poängberäkning!$C$6:$C$97)</f>
        <v>48</v>
      </c>
      <c r="X12" s="50">
        <v>5</v>
      </c>
      <c r="Y12" s="39">
        <f>LOOKUP(X12,Poängberäkning!$B$6:$B$97,Poängberäkning!$C$6:$C$97)</f>
        <v>55</v>
      </c>
      <c r="Z12" s="50">
        <v>8</v>
      </c>
      <c r="AA12" s="39">
        <f>LOOKUP(Z12,Poängberäkning!$B$6:$B$97,Poängberäkning!$C$6:$C$97)</f>
        <v>46</v>
      </c>
      <c r="AB12" s="50">
        <v>4</v>
      </c>
      <c r="AC12" s="39">
        <f>LOOKUP(AB12,Poängberäkning!$B$6:$B$97,Poängberäkning!$C$6:$C$97)</f>
        <v>60</v>
      </c>
      <c r="AD12" s="50">
        <v>5</v>
      </c>
      <c r="AE12" s="39">
        <f>LOOKUP(AD12,Poängberäkning!$B$6:$B$97,Poängberäkning!$C$6:$C$97)</f>
        <v>55</v>
      </c>
      <c r="AF12" s="51">
        <v>6</v>
      </c>
      <c r="AG12" s="40">
        <f>LOOKUP(AF12,Poängberäkning!$B$6:$B$97,Poängberäkning!$C$6:$C$97)</f>
        <v>50</v>
      </c>
      <c r="AH12" s="52">
        <v>6</v>
      </c>
      <c r="AI12" s="137">
        <f>LOOKUP(AH12,Poängberäkning!$B$6:$B$97,Poängberäkning!$C$6:$C$97)</f>
        <v>50</v>
      </c>
      <c r="AJ12" s="97"/>
      <c r="AK12" s="62">
        <f>LOOKUP(AJ12,Poängberäkning!$B$6:$B$97,Poängberäkning!$C$6:$C$97)</f>
        <v>0</v>
      </c>
      <c r="AL12" s="97"/>
      <c r="AM12" s="62">
        <f>LOOKUP(AL12,Poängberäkning!$B$6:$B$97,Poängberäkning!$C$6:$C$97)</f>
        <v>0</v>
      </c>
      <c r="AN12" s="97">
        <v>6</v>
      </c>
      <c r="AO12" s="138">
        <f>LOOKUP(AN12,Poängberäkning!$B$6:$B$97,Poängberäkning!$C$6:$C$97)</f>
        <v>50</v>
      </c>
      <c r="AP12" s="97">
        <v>6</v>
      </c>
      <c r="AQ12" s="140">
        <f>LOOKUP(AP12,Poängberäkning!$B$6:$B$97,Poängberäkning!$C$6:$C$97)</f>
        <v>50</v>
      </c>
      <c r="AR12" s="66">
        <f>LARGE(($I12,$K12,$M12,$O12,$Q12,$S12,$U12,$W12,$Y12,$AA12,$AC12,$AE12,$AG12,$AI12,$AK12,$AM12,$AO12,$AQ12),1)</f>
        <v>70</v>
      </c>
      <c r="AS12" s="63">
        <f>LARGE(($I12,$K12,$M12,$O12,$Q12,$S12,$U12,$W12,$Y12,$AA12,$AC12,$AE12,$AG12,$AI12,$AK12,$AM12,$AO12,$AQ12),2)</f>
        <v>60</v>
      </c>
      <c r="AT12" s="63">
        <f>LARGE(($I12,$K12,$M12,$O12,$Q12,$S12,$U12,$W12,$Y12,$AA12,$AC12,$AE12,$AG12,$AI12,$AK12,$AM12,$AO12,$AQ12),3)</f>
        <v>60</v>
      </c>
      <c r="AU12" s="63">
        <f>LARGE(($I12,$K12,$M12,$O12,$Q12,$S12,$U12,$W12,$Y12,$AA12,$AC12,$AE12,$AG12,$AI12,$AK12,$AM12,$AO12,$AQ12),4)</f>
        <v>55</v>
      </c>
      <c r="AV12" s="63">
        <f>LARGE(($I12,$K12,$M12,$O12,$Q12,$S12,$U12,$W12,$Y12,$AA12,$AC12,$AE12,$AG12,$AI12,$AK12,$AM12,$AO12,$AQ12),5)</f>
        <v>55</v>
      </c>
      <c r="AW12" s="63">
        <f>LARGE(($I12,$K12,$M12,$O12,$Q12,$S12,$U12,$W12,$Y12,$AA12,$AC12,$AE12,$AG12,$AI12,$AK12,$AM12,$AO12,$AQ12),6)</f>
        <v>55</v>
      </c>
      <c r="AX12" s="63">
        <f>LARGE(($I12,$K12,$M12,$O12,$Q12,$S12,$U12,$W12,$Y12,$AA12,$AC12,$AE12,$AG12,$AI12,$AK12,$AM12,$AO12,$AQ12),7)</f>
        <v>50</v>
      </c>
      <c r="AY12" s="63">
        <f>LARGE(($I12,$K12,$M12,$O12,$Q12,$S12,$U12,$W12,$Y12,$AA12,$AC12,$AE12,$AG12,$AI12,$AK12,$AM12,$AO12,$AQ12),8)</f>
        <v>50</v>
      </c>
    </row>
    <row r="13" spans="1:51" ht="16.5" thickBot="1">
      <c r="A13" s="136">
        <v>9</v>
      </c>
      <c r="B13" s="37">
        <v>1997</v>
      </c>
      <c r="C13" s="72" t="s">
        <v>83</v>
      </c>
      <c r="D13" s="73" t="s">
        <v>57</v>
      </c>
      <c r="E13" s="48">
        <f t="shared" si="0"/>
        <v>414</v>
      </c>
      <c r="F13" s="45">
        <f t="shared" si="1"/>
        <v>414</v>
      </c>
      <c r="G13" s="36">
        <f t="shared" si="2"/>
        <v>598</v>
      </c>
      <c r="H13" s="49">
        <v>3</v>
      </c>
      <c r="I13" s="38">
        <f>LOOKUP(H13,Poängberäkning!$B$6:$B$97,Poängberäkning!$C$6:$C$97)</f>
        <v>70</v>
      </c>
      <c r="J13" s="49">
        <v>3</v>
      </c>
      <c r="K13" s="38">
        <f>LOOKUP(J13,Poängberäkning!$B$6:$B$97,Poängberäkning!$C$6:$C$97)</f>
        <v>70</v>
      </c>
      <c r="L13" s="49">
        <v>7</v>
      </c>
      <c r="M13" s="38">
        <f>LOOKUP(L13,Poängberäkning!$B$6:$B$97,Poängberäkning!$C$6:$C$97)</f>
        <v>48</v>
      </c>
      <c r="N13" s="49">
        <v>8</v>
      </c>
      <c r="O13" s="38">
        <f>LOOKUP(N13,Poängberäkning!$B$6:$B$97,Poängberäkning!$C$6:$C$97)</f>
        <v>46</v>
      </c>
      <c r="P13" s="49"/>
      <c r="Q13" s="38">
        <f>LOOKUP(P13,Poängberäkning!$B$6:$B$97,Poängberäkning!$C$6:$C$97)</f>
        <v>0</v>
      </c>
      <c r="R13" s="49"/>
      <c r="S13" s="38">
        <f>LOOKUP(R13,Poängberäkning!$B$6:$B$97,Poängberäkning!$C$6:$C$97)</f>
        <v>0</v>
      </c>
      <c r="T13" s="60">
        <v>6</v>
      </c>
      <c r="U13" s="39">
        <f>LOOKUP(T13,Poängberäkning!$B$6:$B$97,Poängberäkning!$C$6:$C$97)</f>
        <v>50</v>
      </c>
      <c r="V13" s="50"/>
      <c r="W13" s="39">
        <f>LOOKUP(V13,Poängberäkning!$B$6:$B$97,Poängberäkning!$C$6:$C$97)</f>
        <v>0</v>
      </c>
      <c r="X13" s="50">
        <v>9</v>
      </c>
      <c r="Y13" s="39">
        <f>LOOKUP(X13,Poängberäkning!$B$6:$B$97,Poängberäkning!$C$6:$C$97)</f>
        <v>44</v>
      </c>
      <c r="Z13" s="50">
        <v>10</v>
      </c>
      <c r="AA13" s="39">
        <f>LOOKUP(Z13,Poängberäkning!$B$6:$B$97,Poängberäkning!$C$6:$C$97)</f>
        <v>42</v>
      </c>
      <c r="AB13" s="50">
        <v>9</v>
      </c>
      <c r="AC13" s="39">
        <f>LOOKUP(AB13,Poängberäkning!$B$6:$B$97,Poängberäkning!$C$6:$C$97)</f>
        <v>44</v>
      </c>
      <c r="AD13" s="50">
        <v>13</v>
      </c>
      <c r="AE13" s="39">
        <f>LOOKUP(AD13,Poängberäkning!$B$6:$B$97,Poängberäkning!$C$6:$C$97)</f>
        <v>38</v>
      </c>
      <c r="AF13" s="51">
        <v>13</v>
      </c>
      <c r="AG13" s="40">
        <f>LOOKUP(AF13,Poängberäkning!$B$6:$B$97,Poängberäkning!$C$6:$C$97)</f>
        <v>38</v>
      </c>
      <c r="AH13" s="51">
        <v>16</v>
      </c>
      <c r="AI13" s="137">
        <f>LOOKUP(AH13,Poängberäkning!$B$6:$B$97,Poängberäkning!$C$6:$C$97)</f>
        <v>35</v>
      </c>
      <c r="AJ13" s="97"/>
      <c r="AK13" s="62">
        <f>LOOKUP(AJ13,Poängberäkning!$B$6:$B$97,Poängberäkning!$C$6:$C$97)</f>
        <v>0</v>
      </c>
      <c r="AL13" s="97"/>
      <c r="AM13" s="62">
        <f>LOOKUP(AL13,Poängberäkning!$B$6:$B$97,Poängberäkning!$C$6:$C$97)</f>
        <v>0</v>
      </c>
      <c r="AN13" s="97">
        <v>13</v>
      </c>
      <c r="AO13" s="138">
        <f>LOOKUP(AN13,Poängberäkning!$B$6:$B$97,Poängberäkning!$C$6:$C$97)</f>
        <v>38</v>
      </c>
      <c r="AP13" s="97">
        <v>16</v>
      </c>
      <c r="AQ13" s="140">
        <f>LOOKUP(AP13,Poängberäkning!$B$6:$B$97,Poängberäkning!$C$6:$C$97)</f>
        <v>35</v>
      </c>
      <c r="AR13" s="66">
        <f>LARGE(($I13,$K13,$M13,$O13,$Q13,$S13,$U13,$W13,$Y13,$AA13,$AC13,$AE13,$AG13,$AI13,$AK13,$AM13,$AO13,$AQ13),1)</f>
        <v>70</v>
      </c>
      <c r="AS13" s="63">
        <f>LARGE(($I13,$K13,$M13,$O13,$Q13,$S13,$U13,$W13,$Y13,$AA13,$AC13,$AE13,$AG13,$AI13,$AK13,$AM13,$AO13,$AQ13),2)</f>
        <v>70</v>
      </c>
      <c r="AT13" s="63">
        <f>LARGE(($I13,$K13,$M13,$O13,$Q13,$S13,$U13,$W13,$Y13,$AA13,$AC13,$AE13,$AG13,$AI13,$AK13,$AM13,$AO13,$AQ13),3)</f>
        <v>50</v>
      </c>
      <c r="AU13" s="63">
        <f>LARGE(($I13,$K13,$M13,$O13,$Q13,$S13,$U13,$W13,$Y13,$AA13,$AC13,$AE13,$AG13,$AI13,$AK13,$AM13,$AO13,$AQ13),4)</f>
        <v>48</v>
      </c>
      <c r="AV13" s="63">
        <f>LARGE(($I13,$K13,$M13,$O13,$Q13,$S13,$U13,$W13,$Y13,$AA13,$AC13,$AE13,$AG13,$AI13,$AK13,$AM13,$AO13,$AQ13),5)</f>
        <v>46</v>
      </c>
      <c r="AW13" s="63">
        <f>LARGE(($I13,$K13,$M13,$O13,$Q13,$S13,$U13,$W13,$Y13,$AA13,$AC13,$AE13,$AG13,$AI13,$AK13,$AM13,$AO13,$AQ13),6)</f>
        <v>44</v>
      </c>
      <c r="AX13" s="63">
        <f>LARGE(($I13,$K13,$M13,$O13,$Q13,$S13,$U13,$W13,$Y13,$AA13,$AC13,$AE13,$AG13,$AI13,$AK13,$AM13,$AO13,$AQ13),7)</f>
        <v>44</v>
      </c>
      <c r="AY13" s="63">
        <f>LARGE(($I13,$K13,$M13,$O13,$Q13,$S13,$U13,$W13,$Y13,$AA13,$AC13,$AE13,$AG13,$AI13,$AK13,$AM13,$AO13,$AQ13),8)</f>
        <v>42</v>
      </c>
    </row>
    <row r="14" spans="1:51" ht="16.5" thickBot="1">
      <c r="A14" s="136">
        <v>10</v>
      </c>
      <c r="B14" s="37">
        <v>1998</v>
      </c>
      <c r="C14" s="72" t="s">
        <v>162</v>
      </c>
      <c r="D14" s="73" t="s">
        <v>54</v>
      </c>
      <c r="E14" s="48">
        <f t="shared" si="0"/>
        <v>389</v>
      </c>
      <c r="F14" s="45">
        <f t="shared" si="1"/>
        <v>389</v>
      </c>
      <c r="G14" s="36">
        <f t="shared" si="2"/>
        <v>696</v>
      </c>
      <c r="H14" s="49">
        <v>13</v>
      </c>
      <c r="I14" s="38">
        <f>LOOKUP(H14,Poängberäkning!$B$6:$B$97,Poängberäkning!$C$6:$C$97)</f>
        <v>38</v>
      </c>
      <c r="J14" s="49">
        <v>15</v>
      </c>
      <c r="K14" s="38">
        <f>LOOKUP(J14,Poängberäkning!$B$6:$B$97,Poängberäkning!$C$6:$C$97)</f>
        <v>36</v>
      </c>
      <c r="L14" s="49">
        <v>10</v>
      </c>
      <c r="M14" s="38">
        <f>LOOKUP(L14,Poängberäkning!$B$6:$B$97,Poängberäkning!$C$6:$C$97)</f>
        <v>42</v>
      </c>
      <c r="N14" s="49">
        <v>11</v>
      </c>
      <c r="O14" s="38">
        <f>LOOKUP(N14,Poängberäkning!$B$6:$B$97,Poängberäkning!$C$6:$C$97)</f>
        <v>40</v>
      </c>
      <c r="P14" s="49">
        <v>8</v>
      </c>
      <c r="Q14" s="38">
        <f>LOOKUP(P14,Poängberäkning!$B$6:$B$97,Poängberäkning!$C$6:$C$97)</f>
        <v>46</v>
      </c>
      <c r="R14" s="49">
        <v>11</v>
      </c>
      <c r="S14" s="38">
        <f>LOOKUP(R14,Poängberäkning!$B$6:$B$97,Poängberäkning!$C$6:$C$97)</f>
        <v>40</v>
      </c>
      <c r="T14" s="60">
        <v>7</v>
      </c>
      <c r="U14" s="39">
        <f>LOOKUP(T14,Poängberäkning!$B$6:$B$97,Poängberäkning!$C$6:$C$97)</f>
        <v>48</v>
      </c>
      <c r="V14" s="50">
        <v>10</v>
      </c>
      <c r="W14" s="39">
        <f>LOOKUP(V14,Poängberäkning!$B$6:$B$97,Poängberäkning!$C$6:$C$97)</f>
        <v>42</v>
      </c>
      <c r="X14" s="50">
        <v>28</v>
      </c>
      <c r="Y14" s="39">
        <f>LOOKUP(X14,Poängberäkning!$B$6:$B$97,Poängberäkning!$C$6:$C$97)</f>
        <v>23</v>
      </c>
      <c r="Z14" s="50">
        <v>7</v>
      </c>
      <c r="AA14" s="39">
        <f>LOOKUP(Z14,Poängberäkning!$B$6:$B$97,Poängberäkning!$C$6:$C$97)</f>
        <v>48</v>
      </c>
      <c r="AB14" s="50">
        <v>8</v>
      </c>
      <c r="AC14" s="39">
        <f>LOOKUP(AB14,Poängberäkning!$B$6:$B$97,Poängberäkning!$C$6:$C$97)</f>
        <v>46</v>
      </c>
      <c r="AD14" s="50">
        <v>7</v>
      </c>
      <c r="AE14" s="39">
        <f>LOOKUP(AD14,Poängberäkning!$B$6:$B$97,Poängberäkning!$C$6:$C$97)</f>
        <v>48</v>
      </c>
      <c r="AF14" s="51">
        <v>7</v>
      </c>
      <c r="AG14" s="40">
        <f>LOOKUP(AF14,Poängberäkning!$B$6:$B$97,Poängberäkning!$C$6:$C$97)</f>
        <v>48</v>
      </c>
      <c r="AH14" s="52">
        <v>7</v>
      </c>
      <c r="AI14" s="137">
        <f>LOOKUP(AH14,Poängberäkning!$B$6:$B$97,Poängberäkning!$C$6:$C$97)</f>
        <v>48</v>
      </c>
      <c r="AJ14" s="97"/>
      <c r="AK14" s="62">
        <f>LOOKUP(AJ14,Poängberäkning!$B$6:$B$97,Poängberäkning!$C$6:$C$97)</f>
        <v>0</v>
      </c>
      <c r="AL14" s="97"/>
      <c r="AM14" s="62">
        <f>LOOKUP(AL14,Poängberäkning!$B$6:$B$97,Poängberäkning!$C$6:$C$97)</f>
        <v>0</v>
      </c>
      <c r="AN14" s="97">
        <v>7</v>
      </c>
      <c r="AO14" s="138">
        <f>LOOKUP(AN14,Poängberäkning!$B$6:$B$97,Poängberäkning!$C$6:$C$97)</f>
        <v>48</v>
      </c>
      <c r="AP14" s="97">
        <v>5</v>
      </c>
      <c r="AQ14" s="140">
        <f>LOOKUP(AP14,Poängberäkning!$B$6:$B$97,Poängberäkning!$C$6:$C$97)</f>
        <v>55</v>
      </c>
      <c r="AR14" s="66">
        <f>LARGE(($I14,$K14,$M14,$O14,$Q14,$S14,$U14,$W14,$Y14,$AA14,$AC14,$AE14,$AG14,$AI14,$AK14,$AM14,$AO14,$AQ14),1)</f>
        <v>55</v>
      </c>
      <c r="AS14" s="63">
        <f>LARGE(($I14,$K14,$M14,$O14,$Q14,$S14,$U14,$W14,$Y14,$AA14,$AC14,$AE14,$AG14,$AI14,$AK14,$AM14,$AO14,$AQ14),2)</f>
        <v>48</v>
      </c>
      <c r="AT14" s="63">
        <f>LARGE(($I14,$K14,$M14,$O14,$Q14,$S14,$U14,$W14,$Y14,$AA14,$AC14,$AE14,$AG14,$AI14,$AK14,$AM14,$AO14,$AQ14),3)</f>
        <v>48</v>
      </c>
      <c r="AU14" s="63">
        <f>LARGE(($I14,$K14,$M14,$O14,$Q14,$S14,$U14,$W14,$Y14,$AA14,$AC14,$AE14,$AG14,$AI14,$AK14,$AM14,$AO14,$AQ14),4)</f>
        <v>48</v>
      </c>
      <c r="AV14" s="63">
        <f>LARGE(($I14,$K14,$M14,$O14,$Q14,$S14,$U14,$W14,$Y14,$AA14,$AC14,$AE14,$AG14,$AI14,$AK14,$AM14,$AO14,$AQ14),5)</f>
        <v>48</v>
      </c>
      <c r="AW14" s="63">
        <f>LARGE(($I14,$K14,$M14,$O14,$Q14,$S14,$U14,$W14,$Y14,$AA14,$AC14,$AE14,$AG14,$AI14,$AK14,$AM14,$AO14,$AQ14),6)</f>
        <v>48</v>
      </c>
      <c r="AX14" s="63">
        <f>LARGE(($I14,$K14,$M14,$O14,$Q14,$S14,$U14,$W14,$Y14,$AA14,$AC14,$AE14,$AG14,$AI14,$AK14,$AM14,$AO14,$AQ14),7)</f>
        <v>48</v>
      </c>
      <c r="AY14" s="63">
        <f>LARGE(($I14,$K14,$M14,$O14,$Q14,$S14,$U14,$W14,$Y14,$AA14,$AC14,$AE14,$AG14,$AI14,$AK14,$AM14,$AO14,$AQ14),8)</f>
        <v>46</v>
      </c>
    </row>
    <row r="15" spans="1:51" ht="16.5" thickBot="1">
      <c r="A15" s="136">
        <f t="shared" si="3"/>
        <v>11</v>
      </c>
      <c r="B15" s="37">
        <v>1998</v>
      </c>
      <c r="C15" s="72" t="s">
        <v>163</v>
      </c>
      <c r="D15" s="73" t="s">
        <v>65</v>
      </c>
      <c r="E15" s="48">
        <f t="shared" si="0"/>
        <v>381</v>
      </c>
      <c r="F15" s="45">
        <f t="shared" si="1"/>
        <v>381</v>
      </c>
      <c r="G15" s="36">
        <f t="shared" si="2"/>
        <v>581</v>
      </c>
      <c r="H15" s="49">
        <v>10</v>
      </c>
      <c r="I15" s="38">
        <f>LOOKUP(H15,Poängberäkning!$B$6:$B$97,Poängberäkning!$C$6:$C$97)</f>
        <v>42</v>
      </c>
      <c r="J15" s="49">
        <v>11</v>
      </c>
      <c r="K15" s="38">
        <f>LOOKUP(J15,Poängberäkning!$B$6:$B$97,Poängberäkning!$C$6:$C$97)</f>
        <v>40</v>
      </c>
      <c r="L15" s="49">
        <v>6</v>
      </c>
      <c r="M15" s="38">
        <f>LOOKUP(L15,Poängberäkning!$B$6:$B$97,Poängberäkning!$C$6:$C$97)</f>
        <v>50</v>
      </c>
      <c r="N15" s="49">
        <v>6</v>
      </c>
      <c r="O15" s="38">
        <f>LOOKUP(N15,Poängberäkning!$B$6:$B$97,Poängberäkning!$C$6:$C$97)</f>
        <v>50</v>
      </c>
      <c r="P15" s="49">
        <v>7</v>
      </c>
      <c r="Q15" s="38">
        <f>LOOKUP(P15,Poängberäkning!$B$6:$B$97,Poängberäkning!$C$6:$C$97)</f>
        <v>48</v>
      </c>
      <c r="R15" s="49">
        <v>9</v>
      </c>
      <c r="S15" s="38">
        <f>LOOKUP(R15,Poängberäkning!$B$6:$B$97,Poängberäkning!$C$6:$C$97)</f>
        <v>44</v>
      </c>
      <c r="T15" s="60">
        <v>9</v>
      </c>
      <c r="U15" s="39">
        <f>LOOKUP(T15,Poängberäkning!$B$6:$B$97,Poängberäkning!$C$6:$C$97)</f>
        <v>44</v>
      </c>
      <c r="V15" s="50">
        <v>5</v>
      </c>
      <c r="W15" s="39">
        <f>LOOKUP(V15,Poängberäkning!$B$6:$B$97,Poängberäkning!$C$6:$C$97)</f>
        <v>55</v>
      </c>
      <c r="X15" s="50"/>
      <c r="Y15" s="39">
        <f>LOOKUP(X15,Poängberäkning!$B$6:$B$97,Poängberäkning!$C$6:$C$97)</f>
        <v>0</v>
      </c>
      <c r="Z15" s="50">
        <v>14</v>
      </c>
      <c r="AA15" s="39">
        <f>LOOKUP(Z15,Poängberäkning!$B$6:$B$97,Poängberäkning!$C$6:$C$97)</f>
        <v>37</v>
      </c>
      <c r="AB15" s="50">
        <v>12</v>
      </c>
      <c r="AC15" s="39">
        <f>LOOKUP(AB15,Poängberäkning!$B$6:$B$97,Poängberäkning!$C$6:$C$97)</f>
        <v>39</v>
      </c>
      <c r="AD15" s="50">
        <v>10</v>
      </c>
      <c r="AE15" s="39">
        <f>LOOKUP(AD15,Poängberäkning!$B$6:$B$97,Poängberäkning!$C$6:$C$97)</f>
        <v>42</v>
      </c>
      <c r="AF15" s="51">
        <v>9</v>
      </c>
      <c r="AG15" s="40">
        <f>LOOKUP(AF15,Poängberäkning!$B$6:$B$97,Poängberäkning!$C$6:$C$97)</f>
        <v>44</v>
      </c>
      <c r="AH15" s="51">
        <v>8</v>
      </c>
      <c r="AI15" s="137">
        <f>LOOKUP(AH15,Poängberäkning!$B$6:$B$97,Poängberäkning!$C$6:$C$97)</f>
        <v>46</v>
      </c>
      <c r="AJ15" s="97"/>
      <c r="AK15" s="62">
        <f>LOOKUP(AJ15,Poängberäkning!$B$6:$B$97,Poängberäkning!$C$6:$C$97)</f>
        <v>0</v>
      </c>
      <c r="AL15" s="97"/>
      <c r="AM15" s="62">
        <f>LOOKUP(AL15,Poängberäkning!$B$6:$B$97,Poängberäkning!$C$6:$C$97)</f>
        <v>0</v>
      </c>
      <c r="AN15" s="97"/>
      <c r="AO15" s="138">
        <f>LOOKUP(AN15,Poängberäkning!$B$6:$B$97,Poängberäkning!$C$6:$C$97)</f>
        <v>0</v>
      </c>
      <c r="AP15" s="97"/>
      <c r="AQ15" s="140">
        <f>LOOKUP(AP15,Poängberäkning!$B$6:$B$97,Poängberäkning!$C$6:$C$97)</f>
        <v>0</v>
      </c>
      <c r="AR15" s="66">
        <f>LARGE(($I15,$K15,$M15,$O15,$Q15,$S15,$U15,$W15,$Y15,$AA15,$AC15,$AE15,$AG15,$AI15,$AK15,$AM15,$AO15,$AQ15),1)</f>
        <v>55</v>
      </c>
      <c r="AS15" s="63">
        <f>LARGE(($I15,$K15,$M15,$O15,$Q15,$S15,$U15,$W15,$Y15,$AA15,$AC15,$AE15,$AG15,$AI15,$AK15,$AM15,$AO15,$AQ15),2)</f>
        <v>50</v>
      </c>
      <c r="AT15" s="63">
        <f>LARGE(($I15,$K15,$M15,$O15,$Q15,$S15,$U15,$W15,$Y15,$AA15,$AC15,$AE15,$AG15,$AI15,$AK15,$AM15,$AO15,$AQ15),3)</f>
        <v>50</v>
      </c>
      <c r="AU15" s="63">
        <f>LARGE(($I15,$K15,$M15,$O15,$Q15,$S15,$U15,$W15,$Y15,$AA15,$AC15,$AE15,$AG15,$AI15,$AK15,$AM15,$AO15,$AQ15),4)</f>
        <v>48</v>
      </c>
      <c r="AV15" s="63">
        <f>LARGE(($I15,$K15,$M15,$O15,$Q15,$S15,$U15,$W15,$Y15,$AA15,$AC15,$AE15,$AG15,$AI15,$AK15,$AM15,$AO15,$AQ15),5)</f>
        <v>46</v>
      </c>
      <c r="AW15" s="63">
        <f>LARGE(($I15,$K15,$M15,$O15,$Q15,$S15,$U15,$W15,$Y15,$AA15,$AC15,$AE15,$AG15,$AI15,$AK15,$AM15,$AO15,$AQ15),6)</f>
        <v>44</v>
      </c>
      <c r="AX15" s="63">
        <f>LARGE(($I15,$K15,$M15,$O15,$Q15,$S15,$U15,$W15,$Y15,$AA15,$AC15,$AE15,$AG15,$AI15,$AK15,$AM15,$AO15,$AQ15),7)</f>
        <v>44</v>
      </c>
      <c r="AY15" s="63">
        <f>LARGE(($I15,$K15,$M15,$O15,$Q15,$S15,$U15,$W15,$Y15,$AA15,$AC15,$AE15,$AG15,$AI15,$AK15,$AM15,$AO15,$AQ15),8)</f>
        <v>44</v>
      </c>
    </row>
    <row r="16" spans="1:51" ht="16.5" thickBot="1">
      <c r="A16" s="136">
        <f t="shared" si="3"/>
        <v>12</v>
      </c>
      <c r="B16" s="37">
        <v>1998</v>
      </c>
      <c r="C16" s="72" t="s">
        <v>169</v>
      </c>
      <c r="D16" s="73" t="s">
        <v>62</v>
      </c>
      <c r="E16" s="48">
        <f t="shared" si="0"/>
        <v>334</v>
      </c>
      <c r="F16" s="45">
        <f t="shared" si="1"/>
        <v>334</v>
      </c>
      <c r="G16" s="36">
        <f t="shared" si="2"/>
        <v>561</v>
      </c>
      <c r="H16" s="49">
        <v>5</v>
      </c>
      <c r="I16" s="38">
        <f>LOOKUP(H16,Poängberäkning!$B$6:$B$97,Poängberäkning!$C$6:$C$97)</f>
        <v>55</v>
      </c>
      <c r="J16" s="49">
        <v>10</v>
      </c>
      <c r="K16" s="38">
        <f>LOOKUP(J16,Poängberäkning!$B$6:$B$97,Poängberäkning!$C$6:$C$97)</f>
        <v>42</v>
      </c>
      <c r="L16" s="49">
        <v>20</v>
      </c>
      <c r="M16" s="38">
        <f>LOOKUP(L16,Poängberäkning!$B$6:$B$97,Poängberäkning!$C$6:$C$97)</f>
        <v>31</v>
      </c>
      <c r="N16" s="49">
        <v>14</v>
      </c>
      <c r="O16" s="38">
        <f>LOOKUP(N16,Poängberäkning!$B$6:$B$97,Poängberäkning!$C$6:$C$97)</f>
        <v>37</v>
      </c>
      <c r="P16" s="49">
        <v>6</v>
      </c>
      <c r="Q16" s="38">
        <f>LOOKUP(P16,Poängberäkning!$B$6:$B$97,Poängberäkning!$C$6:$C$97)</f>
        <v>50</v>
      </c>
      <c r="R16" s="49">
        <v>12</v>
      </c>
      <c r="S16" s="38">
        <f>LOOKUP(R16,Poängberäkning!$B$6:$B$97,Poängberäkning!$C$6:$C$97)</f>
        <v>39</v>
      </c>
      <c r="T16" s="60">
        <v>19</v>
      </c>
      <c r="U16" s="39">
        <f>LOOKUP(T16,Poängberäkning!$B$6:$B$97,Poängberäkning!$C$6:$C$97)</f>
        <v>32</v>
      </c>
      <c r="V16" s="50">
        <v>15</v>
      </c>
      <c r="W16" s="39">
        <f>LOOKUP(V16,Poängberäkning!$B$6:$B$97,Poängberäkning!$C$6:$C$97)</f>
        <v>36</v>
      </c>
      <c r="X16" s="50">
        <v>14</v>
      </c>
      <c r="Y16" s="39">
        <f>LOOKUP(X16,Poängberäkning!$B$6:$B$97,Poängberäkning!$C$6:$C$97)</f>
        <v>37</v>
      </c>
      <c r="Z16" s="50">
        <v>13</v>
      </c>
      <c r="AA16" s="39">
        <f>LOOKUP(Z16,Poängberäkning!$B$6:$B$97,Poängberäkning!$C$6:$C$97)</f>
        <v>38</v>
      </c>
      <c r="AB16" s="50">
        <v>17</v>
      </c>
      <c r="AC16" s="39">
        <f>LOOKUP(AB16,Poängberäkning!$B$6:$B$97,Poängberäkning!$C$6:$C$97)</f>
        <v>34</v>
      </c>
      <c r="AD16" s="50">
        <v>20</v>
      </c>
      <c r="AE16" s="39">
        <f>LOOKUP(AD16,Poängberäkning!$B$6:$B$97,Poängberäkning!$C$6:$C$97)</f>
        <v>31</v>
      </c>
      <c r="AF16" s="51">
        <v>18</v>
      </c>
      <c r="AG16" s="40">
        <f>LOOKUP(AF16,Poängberäkning!$B$6:$B$97,Poängberäkning!$C$6:$C$97)</f>
        <v>33</v>
      </c>
      <c r="AH16" s="51">
        <v>21</v>
      </c>
      <c r="AI16" s="137">
        <f>LOOKUP(AH16,Poängberäkning!$B$6:$B$97,Poängberäkning!$C$6:$C$97)</f>
        <v>30</v>
      </c>
      <c r="AJ16" s="97"/>
      <c r="AK16" s="62">
        <f>LOOKUP(AJ16,Poängberäkning!$B$6:$B$97,Poängberäkning!$C$6:$C$97)</f>
        <v>0</v>
      </c>
      <c r="AL16" s="97"/>
      <c r="AM16" s="62">
        <f>LOOKUP(AL16,Poängberäkning!$B$6:$B$97,Poängberäkning!$C$6:$C$97)</f>
        <v>0</v>
      </c>
      <c r="AN16" s="97">
        <v>15</v>
      </c>
      <c r="AO16" s="138">
        <f>LOOKUP(AN16,Poängberäkning!$B$6:$B$97,Poängberäkning!$C$6:$C$97)</f>
        <v>36</v>
      </c>
      <c r="AP16" s="97"/>
      <c r="AQ16" s="140">
        <f>LOOKUP(AP16,Poängberäkning!$B$6:$B$97,Poängberäkning!$C$6:$C$97)</f>
        <v>0</v>
      </c>
      <c r="AR16" s="66">
        <f>LARGE(($I16,$K16,$M16,$O16,$Q16,$S16,$U16,$W16,$Y16,$AA16,$AC16,$AE16,$AG16,$AI16,$AK16,$AM16,$AO16,$AQ16),1)</f>
        <v>55</v>
      </c>
      <c r="AS16" s="63">
        <f>LARGE(($I16,$K16,$M16,$O16,$Q16,$S16,$U16,$W16,$Y16,$AA16,$AC16,$AE16,$AG16,$AI16,$AK16,$AM16,$AO16,$AQ16),2)</f>
        <v>50</v>
      </c>
      <c r="AT16" s="63">
        <f>LARGE(($I16,$K16,$M16,$O16,$Q16,$S16,$U16,$W16,$Y16,$AA16,$AC16,$AE16,$AG16,$AI16,$AK16,$AM16,$AO16,$AQ16),3)</f>
        <v>42</v>
      </c>
      <c r="AU16" s="63">
        <f>LARGE(($I16,$K16,$M16,$O16,$Q16,$S16,$U16,$W16,$Y16,$AA16,$AC16,$AE16,$AG16,$AI16,$AK16,$AM16,$AO16,$AQ16),4)</f>
        <v>39</v>
      </c>
      <c r="AV16" s="63">
        <f>LARGE(($I16,$K16,$M16,$O16,$Q16,$S16,$U16,$W16,$Y16,$AA16,$AC16,$AE16,$AG16,$AI16,$AK16,$AM16,$AO16,$AQ16),5)</f>
        <v>38</v>
      </c>
      <c r="AW16" s="63">
        <f>LARGE(($I16,$K16,$M16,$O16,$Q16,$S16,$U16,$W16,$Y16,$AA16,$AC16,$AE16,$AG16,$AI16,$AK16,$AM16,$AO16,$AQ16),6)</f>
        <v>37</v>
      </c>
      <c r="AX16" s="63">
        <f>LARGE(($I16,$K16,$M16,$O16,$Q16,$S16,$U16,$W16,$Y16,$AA16,$AC16,$AE16,$AG16,$AI16,$AK16,$AM16,$AO16,$AQ16),7)</f>
        <v>37</v>
      </c>
      <c r="AY16" s="63">
        <f>LARGE(($I16,$K16,$M16,$O16,$Q16,$S16,$U16,$W16,$Y16,$AA16,$AC16,$AE16,$AG16,$AI16,$AK16,$AM16,$AO16,$AQ16),8)</f>
        <v>36</v>
      </c>
    </row>
    <row r="17" spans="1:51" ht="16.5" thickBot="1">
      <c r="A17" s="136">
        <f t="shared" si="3"/>
        <v>13</v>
      </c>
      <c r="B17" s="37">
        <v>1997</v>
      </c>
      <c r="C17" s="70" t="s">
        <v>108</v>
      </c>
      <c r="D17" s="71" t="s">
        <v>20</v>
      </c>
      <c r="E17" s="48">
        <f t="shared" si="0"/>
        <v>331</v>
      </c>
      <c r="F17" s="45">
        <f t="shared" si="1"/>
        <v>331</v>
      </c>
      <c r="G17" s="36">
        <f t="shared" si="2"/>
        <v>593</v>
      </c>
      <c r="H17" s="49">
        <v>26</v>
      </c>
      <c r="I17" s="38">
        <f>LOOKUP(H17,Poängberäkning!$B$6:$B$97,Poängberäkning!$C$6:$C$97)</f>
        <v>25</v>
      </c>
      <c r="J17" s="49">
        <v>22</v>
      </c>
      <c r="K17" s="38">
        <f>LOOKUP(J17,Poängberäkning!$B$6:$B$97,Poängberäkning!$C$6:$C$97)</f>
        <v>29</v>
      </c>
      <c r="L17" s="49">
        <v>9</v>
      </c>
      <c r="M17" s="38">
        <f>LOOKUP(L17,Poängberäkning!$B$6:$B$97,Poängberäkning!$C$6:$C$97)</f>
        <v>44</v>
      </c>
      <c r="N17" s="49">
        <v>16</v>
      </c>
      <c r="O17" s="38">
        <f>LOOKUP(N17,Poängberäkning!$B$6:$B$97,Poängberäkning!$C$6:$C$97)</f>
        <v>35</v>
      </c>
      <c r="P17" s="49">
        <v>15</v>
      </c>
      <c r="Q17" s="38">
        <f>LOOKUP(P17,Poängberäkning!$B$6:$B$97,Poängberäkning!$C$6:$C$97)</f>
        <v>36</v>
      </c>
      <c r="R17" s="49">
        <v>15</v>
      </c>
      <c r="S17" s="38">
        <f>LOOKUP(R17,Poängberäkning!$B$6:$B$97,Poängberäkning!$C$6:$C$97)</f>
        <v>36</v>
      </c>
      <c r="T17" s="60">
        <v>20</v>
      </c>
      <c r="U17" s="39">
        <f>LOOKUP(T17,Poängberäkning!$B$6:$B$97,Poängberäkning!$C$6:$C$97)</f>
        <v>31</v>
      </c>
      <c r="V17" s="50">
        <v>14</v>
      </c>
      <c r="W17" s="39">
        <f>LOOKUP(V17,Poängberäkning!$B$6:$B$97,Poängberäkning!$C$6:$C$97)</f>
        <v>37</v>
      </c>
      <c r="X17" s="50">
        <v>16</v>
      </c>
      <c r="Y17" s="39">
        <f>LOOKUP(X17,Poängberäkning!$B$6:$B$97,Poängberäkning!$C$6:$C$97)</f>
        <v>35</v>
      </c>
      <c r="Z17" s="50">
        <v>16</v>
      </c>
      <c r="AA17" s="39">
        <f>LOOKUP(Z17,Poängberäkning!$B$6:$B$97,Poängberäkning!$C$6:$C$97)</f>
        <v>35</v>
      </c>
      <c r="AB17" s="50">
        <v>14</v>
      </c>
      <c r="AC17" s="39">
        <f>LOOKUP(AB17,Poängberäkning!$B$6:$B$97,Poängberäkning!$C$6:$C$97)</f>
        <v>37</v>
      </c>
      <c r="AD17" s="50">
        <v>12</v>
      </c>
      <c r="AE17" s="39">
        <f>LOOKUP(AD17,Poängberäkning!$B$6:$B$97,Poängberäkning!$C$6:$C$97)</f>
        <v>39</v>
      </c>
      <c r="AF17" s="51">
        <v>8</v>
      </c>
      <c r="AG17" s="40">
        <f>LOOKUP(AF17,Poängberäkning!$B$6:$B$97,Poängberäkning!$C$6:$C$97)</f>
        <v>46</v>
      </c>
      <c r="AH17" s="52">
        <v>10</v>
      </c>
      <c r="AI17" s="137">
        <f>LOOKUP(AH17,Poängberäkning!$B$6:$B$97,Poängberäkning!$C$6:$C$97)</f>
        <v>42</v>
      </c>
      <c r="AJ17" s="97"/>
      <c r="AK17" s="62">
        <f>LOOKUP(AJ17,Poängberäkning!$B$6:$B$97,Poängberäkning!$C$6:$C$97)</f>
        <v>0</v>
      </c>
      <c r="AL17" s="97"/>
      <c r="AM17" s="62">
        <f>LOOKUP(AL17,Poängberäkning!$B$6:$B$97,Poängberäkning!$C$6:$C$97)</f>
        <v>0</v>
      </c>
      <c r="AN17" s="97">
        <v>10</v>
      </c>
      <c r="AO17" s="138">
        <f>LOOKUP(AN17,Poängberäkning!$B$6:$B$97,Poängberäkning!$C$6:$C$97)</f>
        <v>42</v>
      </c>
      <c r="AP17" s="97">
        <v>9</v>
      </c>
      <c r="AQ17" s="140">
        <f>LOOKUP(AP17,Poängberäkning!$B$6:$B$97,Poängberäkning!$C$6:$C$97)</f>
        <v>44</v>
      </c>
      <c r="AR17" s="66">
        <f>LARGE(($I17,$K17,$M17,$O17,$Q17,$S17,$U17,$W17,$Y17,$AA17,$AC17,$AE17,$AG17,$AI17,$AK17,$AM17,$AO17,$AQ17),1)</f>
        <v>46</v>
      </c>
      <c r="AS17" s="63">
        <f>LARGE(($I17,$K17,$M17,$O17,$Q17,$S17,$U17,$W17,$Y17,$AA17,$AC17,$AE17,$AG17,$AI17,$AK17,$AM17,$AO17,$AQ17),2)</f>
        <v>44</v>
      </c>
      <c r="AT17" s="63">
        <f>LARGE(($I17,$K17,$M17,$O17,$Q17,$S17,$U17,$W17,$Y17,$AA17,$AC17,$AE17,$AG17,$AI17,$AK17,$AM17,$AO17,$AQ17),3)</f>
        <v>44</v>
      </c>
      <c r="AU17" s="63">
        <f>LARGE(($I17,$K17,$M17,$O17,$Q17,$S17,$U17,$W17,$Y17,$AA17,$AC17,$AE17,$AG17,$AI17,$AK17,$AM17,$AO17,$AQ17),4)</f>
        <v>42</v>
      </c>
      <c r="AV17" s="63">
        <f>LARGE(($I17,$K17,$M17,$O17,$Q17,$S17,$U17,$W17,$Y17,$AA17,$AC17,$AE17,$AG17,$AI17,$AK17,$AM17,$AO17,$AQ17),5)</f>
        <v>42</v>
      </c>
      <c r="AW17" s="63">
        <f>LARGE(($I17,$K17,$M17,$O17,$Q17,$S17,$U17,$W17,$Y17,$AA17,$AC17,$AE17,$AG17,$AI17,$AK17,$AM17,$AO17,$AQ17),6)</f>
        <v>39</v>
      </c>
      <c r="AX17" s="63">
        <f>LARGE(($I17,$K17,$M17,$O17,$Q17,$S17,$U17,$W17,$Y17,$AA17,$AC17,$AE17,$AG17,$AI17,$AK17,$AM17,$AO17,$AQ17),7)</f>
        <v>37</v>
      </c>
      <c r="AY17" s="63">
        <f>LARGE(($I17,$K17,$M17,$O17,$Q17,$S17,$U17,$W17,$Y17,$AA17,$AC17,$AE17,$AG17,$AI17,$AK17,$AM17,$AO17,$AQ17),8)</f>
        <v>37</v>
      </c>
    </row>
    <row r="18" spans="1:51" ht="16.5" thickBot="1">
      <c r="A18" s="136">
        <f t="shared" si="3"/>
        <v>14</v>
      </c>
      <c r="B18" s="37">
        <v>1997</v>
      </c>
      <c r="C18" s="72" t="s">
        <v>88</v>
      </c>
      <c r="D18" s="73" t="s">
        <v>63</v>
      </c>
      <c r="E18" s="48">
        <f t="shared" si="0"/>
        <v>328</v>
      </c>
      <c r="F18" s="45">
        <f t="shared" si="1"/>
        <v>328</v>
      </c>
      <c r="G18" s="36">
        <f t="shared" si="2"/>
        <v>571</v>
      </c>
      <c r="H18" s="49">
        <v>11</v>
      </c>
      <c r="I18" s="38">
        <f>LOOKUP(H18,Poängberäkning!$B$6:$B$97,Poängberäkning!$C$6:$C$97)</f>
        <v>40</v>
      </c>
      <c r="J18" s="49">
        <v>11</v>
      </c>
      <c r="K18" s="38">
        <f>LOOKUP(J18,Poängberäkning!$B$6:$B$97,Poängberäkning!$C$6:$C$97)</f>
        <v>40</v>
      </c>
      <c r="L18" s="49">
        <v>11</v>
      </c>
      <c r="M18" s="38">
        <f>LOOKUP(L18,Poängberäkning!$B$6:$B$97,Poängberäkning!$C$6:$C$97)</f>
        <v>40</v>
      </c>
      <c r="N18" s="49">
        <v>10</v>
      </c>
      <c r="O18" s="38">
        <f>LOOKUP(N18,Poängberäkning!$B$6:$B$97,Poängberäkning!$C$6:$C$97)</f>
        <v>42</v>
      </c>
      <c r="P18" s="49">
        <v>27</v>
      </c>
      <c r="Q18" s="38">
        <f>LOOKUP(P18,Poängberäkning!$B$6:$B$97,Poängberäkning!$C$6:$C$97)</f>
        <v>24</v>
      </c>
      <c r="R18" s="49">
        <v>13</v>
      </c>
      <c r="S18" s="38">
        <f>LOOKUP(R18,Poängberäkning!$B$6:$B$97,Poängberäkning!$C$6:$C$97)</f>
        <v>38</v>
      </c>
      <c r="T18" s="60">
        <v>12</v>
      </c>
      <c r="U18" s="39">
        <f>LOOKUP(T18,Poängberäkning!$B$6:$B$97,Poängberäkning!$C$6:$C$97)</f>
        <v>39</v>
      </c>
      <c r="V18" s="50">
        <v>9</v>
      </c>
      <c r="W18" s="39">
        <f>LOOKUP(V18,Poängberäkning!$B$6:$B$97,Poängberäkning!$C$6:$C$97)</f>
        <v>44</v>
      </c>
      <c r="X18" s="50">
        <v>11</v>
      </c>
      <c r="Y18" s="39">
        <f>LOOKUP(X18,Poängberäkning!$B$6:$B$97,Poängberäkning!$C$6:$C$97)</f>
        <v>40</v>
      </c>
      <c r="Z18" s="50"/>
      <c r="AA18" s="39">
        <f>LOOKUP(Z18,Poängberäkning!$B$6:$B$97,Poängberäkning!$C$6:$C$97)</f>
        <v>0</v>
      </c>
      <c r="AB18" s="50">
        <v>10</v>
      </c>
      <c r="AC18" s="39">
        <f>LOOKUP(AB18,Poängberäkning!$B$6:$B$97,Poängberäkning!$C$6:$C$97)</f>
        <v>42</v>
      </c>
      <c r="AD18" s="50">
        <v>11</v>
      </c>
      <c r="AE18" s="39">
        <f>LOOKUP(AD18,Poängberäkning!$B$6:$B$97,Poängberäkning!$C$6:$C$97)</f>
        <v>40</v>
      </c>
      <c r="AF18" s="51">
        <v>17</v>
      </c>
      <c r="AG18" s="40">
        <f>LOOKUP(AF18,Poängberäkning!$B$6:$B$97,Poängberäkning!$C$6:$C$97)</f>
        <v>34</v>
      </c>
      <c r="AH18" s="51">
        <v>20</v>
      </c>
      <c r="AI18" s="137">
        <f>LOOKUP(AH18,Poängberäkning!$B$6:$B$97,Poängberäkning!$C$6:$C$97)</f>
        <v>31</v>
      </c>
      <c r="AJ18" s="97"/>
      <c r="AK18" s="62">
        <f>LOOKUP(AJ18,Poängberäkning!$B$6:$B$97,Poängberäkning!$C$6:$C$97)</f>
        <v>0</v>
      </c>
      <c r="AL18" s="97"/>
      <c r="AM18" s="62">
        <f>LOOKUP(AL18,Poängberäkning!$B$6:$B$97,Poängberäkning!$C$6:$C$97)</f>
        <v>0</v>
      </c>
      <c r="AN18" s="97">
        <v>12</v>
      </c>
      <c r="AO18" s="138">
        <f>LOOKUP(AN18,Poängberäkning!$B$6:$B$97,Poängberäkning!$C$6:$C$97)</f>
        <v>39</v>
      </c>
      <c r="AP18" s="97">
        <v>13</v>
      </c>
      <c r="AQ18" s="140">
        <f>LOOKUP(AP18,Poängberäkning!$B$6:$B$97,Poängberäkning!$C$6:$C$97)</f>
        <v>38</v>
      </c>
      <c r="AR18" s="66">
        <f>LARGE(($I18,$K18,$M18,$O18,$Q18,$S18,$U18,$W18,$Y18,$AA18,$AC18,$AE18,$AG18,$AI18,$AK18,$AM18,$AO18,$AQ18),1)</f>
        <v>44</v>
      </c>
      <c r="AS18" s="63">
        <f>LARGE(($I18,$K18,$M18,$O18,$Q18,$S18,$U18,$W18,$Y18,$AA18,$AC18,$AE18,$AG18,$AI18,$AK18,$AM18,$AO18,$AQ18),2)</f>
        <v>42</v>
      </c>
      <c r="AT18" s="63">
        <f>LARGE(($I18,$K18,$M18,$O18,$Q18,$S18,$U18,$W18,$Y18,$AA18,$AC18,$AE18,$AG18,$AI18,$AK18,$AM18,$AO18,$AQ18),3)</f>
        <v>42</v>
      </c>
      <c r="AU18" s="63">
        <f>LARGE(($I18,$K18,$M18,$O18,$Q18,$S18,$U18,$W18,$Y18,$AA18,$AC18,$AE18,$AG18,$AI18,$AK18,$AM18,$AO18,$AQ18),4)</f>
        <v>40</v>
      </c>
      <c r="AV18" s="63">
        <f>LARGE(($I18,$K18,$M18,$O18,$Q18,$S18,$U18,$W18,$Y18,$AA18,$AC18,$AE18,$AG18,$AI18,$AK18,$AM18,$AO18,$AQ18),5)</f>
        <v>40</v>
      </c>
      <c r="AW18" s="63">
        <f>LARGE(($I18,$K18,$M18,$O18,$Q18,$S18,$U18,$W18,$Y18,$AA18,$AC18,$AE18,$AG18,$AI18,$AK18,$AM18,$AO18,$AQ18),6)</f>
        <v>40</v>
      </c>
      <c r="AX18" s="63">
        <f>LARGE(($I18,$K18,$M18,$O18,$Q18,$S18,$U18,$W18,$Y18,$AA18,$AC18,$AE18,$AG18,$AI18,$AK18,$AM18,$AO18,$AQ18),7)</f>
        <v>40</v>
      </c>
      <c r="AY18" s="63">
        <f>LARGE(($I18,$K18,$M18,$O18,$Q18,$S18,$U18,$W18,$Y18,$AA18,$AC18,$AE18,$AG18,$AI18,$AK18,$AM18,$AO18,$AQ18),8)</f>
        <v>40</v>
      </c>
    </row>
    <row r="19" spans="1:51" ht="16.5" thickBot="1">
      <c r="A19" s="136">
        <f t="shared" si="3"/>
        <v>15</v>
      </c>
      <c r="B19" s="37">
        <v>1998</v>
      </c>
      <c r="C19" s="72" t="s">
        <v>168</v>
      </c>
      <c r="D19" s="73" t="s">
        <v>63</v>
      </c>
      <c r="E19" s="48">
        <f t="shared" si="0"/>
        <v>325</v>
      </c>
      <c r="F19" s="45">
        <f t="shared" si="1"/>
        <v>325</v>
      </c>
      <c r="G19" s="36">
        <f t="shared" si="2"/>
        <v>579</v>
      </c>
      <c r="H19" s="49">
        <v>14</v>
      </c>
      <c r="I19" s="38">
        <f>LOOKUP(H19,Poängberäkning!$B$6:$B$97,Poängberäkning!$C$6:$C$97)</f>
        <v>37</v>
      </c>
      <c r="J19" s="49">
        <v>13</v>
      </c>
      <c r="K19" s="38">
        <f>LOOKUP(J19,Poängberäkning!$B$6:$B$97,Poängberäkning!$C$6:$C$97)</f>
        <v>38</v>
      </c>
      <c r="L19" s="49">
        <v>14</v>
      </c>
      <c r="M19" s="38">
        <f>LOOKUP(L19,Poängberäkning!$B$6:$B$97,Poängberäkning!$C$6:$C$97)</f>
        <v>37</v>
      </c>
      <c r="N19" s="49">
        <v>13</v>
      </c>
      <c r="O19" s="38">
        <f>LOOKUP(N19,Poängberäkning!$B$6:$B$97,Poängberäkning!$C$6:$C$97)</f>
        <v>38</v>
      </c>
      <c r="P19" s="49">
        <v>12</v>
      </c>
      <c r="Q19" s="38">
        <f>LOOKUP(P19,Poängberäkning!$B$6:$B$97,Poängberäkning!$C$6:$C$97)</f>
        <v>39</v>
      </c>
      <c r="R19" s="49">
        <v>27</v>
      </c>
      <c r="S19" s="38">
        <f>LOOKUP(R19,Poängberäkning!$B$6:$B$97,Poängberäkning!$C$6:$C$97)</f>
        <v>24</v>
      </c>
      <c r="T19" s="60">
        <v>18</v>
      </c>
      <c r="U19" s="39">
        <f>LOOKUP(T19,Poängberäkning!$B$6:$B$97,Poängberäkning!$C$6:$C$97)</f>
        <v>33</v>
      </c>
      <c r="V19" s="50">
        <v>18</v>
      </c>
      <c r="W19" s="39">
        <f>LOOKUP(V19,Poängberäkning!$B$6:$B$97,Poängberäkning!$C$6:$C$97)</f>
        <v>33</v>
      </c>
      <c r="X19" s="50">
        <v>13</v>
      </c>
      <c r="Y19" s="39">
        <f>LOOKUP(X19,Poängberäkning!$B$6:$B$97,Poängberäkning!$C$6:$C$97)</f>
        <v>38</v>
      </c>
      <c r="Z19" s="50">
        <v>19</v>
      </c>
      <c r="AA19" s="39">
        <f>LOOKUP(Z19,Poängberäkning!$B$6:$B$97,Poängberäkning!$C$6:$C$97)</f>
        <v>32</v>
      </c>
      <c r="AB19" s="50">
        <v>20</v>
      </c>
      <c r="AC19" s="39">
        <f>LOOKUP(AB19,Poängberäkning!$B$6:$B$97,Poängberäkning!$C$6:$C$97)</f>
        <v>31</v>
      </c>
      <c r="AD19" s="50">
        <v>24</v>
      </c>
      <c r="AE19" s="39">
        <f>LOOKUP(AD19,Poängberäkning!$B$6:$B$97,Poängberäkning!$C$6:$C$97)</f>
        <v>27</v>
      </c>
      <c r="AF19" s="51">
        <v>10</v>
      </c>
      <c r="AG19" s="40">
        <f>LOOKUP(AF19,Poängberäkning!$B$6:$B$97,Poängberäkning!$C$6:$C$97)</f>
        <v>42</v>
      </c>
      <c r="AH19" s="51">
        <v>9</v>
      </c>
      <c r="AI19" s="137">
        <f>LOOKUP(AH19,Poängberäkning!$B$6:$B$97,Poängberäkning!$C$6:$C$97)</f>
        <v>44</v>
      </c>
      <c r="AJ19" s="97"/>
      <c r="AK19" s="62">
        <f>LOOKUP(AJ19,Poängberäkning!$B$6:$B$97,Poängberäkning!$C$6:$C$97)</f>
        <v>0</v>
      </c>
      <c r="AL19" s="97"/>
      <c r="AM19" s="62">
        <f>LOOKUP(AL19,Poängberäkning!$B$6:$B$97,Poängberäkning!$C$6:$C$97)</f>
        <v>0</v>
      </c>
      <c r="AN19" s="97">
        <v>9</v>
      </c>
      <c r="AO19" s="138">
        <f>LOOKUP(AN19,Poängberäkning!$B$6:$B$97,Poängberäkning!$C$6:$C$97)</f>
        <v>44</v>
      </c>
      <c r="AP19" s="97">
        <v>10</v>
      </c>
      <c r="AQ19" s="140">
        <f>LOOKUP(AP19,Poängberäkning!$B$6:$B$97,Poängberäkning!$C$6:$C$97)</f>
        <v>42</v>
      </c>
      <c r="AR19" s="66">
        <f>LARGE(($I19,$K19,$M19,$O19,$Q19,$S19,$U19,$W19,$Y19,$AA19,$AC19,$AE19,$AG19,$AI19,$AK19,$AM19,$AO19,$AQ19),1)</f>
        <v>44</v>
      </c>
      <c r="AS19" s="63">
        <f>LARGE(($I19,$K19,$M19,$O19,$Q19,$S19,$U19,$W19,$Y19,$AA19,$AC19,$AE19,$AG19,$AI19,$AK19,$AM19,$AO19,$AQ19),2)</f>
        <v>44</v>
      </c>
      <c r="AT19" s="63">
        <f>LARGE(($I19,$K19,$M19,$O19,$Q19,$S19,$U19,$W19,$Y19,$AA19,$AC19,$AE19,$AG19,$AI19,$AK19,$AM19,$AO19,$AQ19),3)</f>
        <v>42</v>
      </c>
      <c r="AU19" s="63">
        <f>LARGE(($I19,$K19,$M19,$O19,$Q19,$S19,$U19,$W19,$Y19,$AA19,$AC19,$AE19,$AG19,$AI19,$AK19,$AM19,$AO19,$AQ19),4)</f>
        <v>42</v>
      </c>
      <c r="AV19" s="63">
        <f>LARGE(($I19,$K19,$M19,$O19,$Q19,$S19,$U19,$W19,$Y19,$AA19,$AC19,$AE19,$AG19,$AI19,$AK19,$AM19,$AO19,$AQ19),5)</f>
        <v>39</v>
      </c>
      <c r="AW19" s="63">
        <f>LARGE(($I19,$K19,$M19,$O19,$Q19,$S19,$U19,$W19,$Y19,$AA19,$AC19,$AE19,$AG19,$AI19,$AK19,$AM19,$AO19,$AQ19),6)</f>
        <v>38</v>
      </c>
      <c r="AX19" s="63">
        <f>LARGE(($I19,$K19,$M19,$O19,$Q19,$S19,$U19,$W19,$Y19,$AA19,$AC19,$AE19,$AG19,$AI19,$AK19,$AM19,$AO19,$AQ19),7)</f>
        <v>38</v>
      </c>
      <c r="AY19" s="63">
        <f>LARGE(($I19,$K19,$M19,$O19,$Q19,$S19,$U19,$W19,$Y19,$AA19,$AC19,$AE19,$AG19,$AI19,$AK19,$AM19,$AO19,$AQ19),8)</f>
        <v>38</v>
      </c>
    </row>
    <row r="20" spans="1:51" ht="16.5" thickBot="1">
      <c r="A20" s="134">
        <f t="shared" si="3"/>
        <v>16</v>
      </c>
      <c r="B20" s="37">
        <v>1997</v>
      </c>
      <c r="C20" s="70" t="s">
        <v>104</v>
      </c>
      <c r="D20" s="71" t="s">
        <v>20</v>
      </c>
      <c r="E20" s="48">
        <f t="shared" si="0"/>
        <v>318</v>
      </c>
      <c r="F20" s="45">
        <f t="shared" si="1"/>
        <v>318</v>
      </c>
      <c r="G20" s="36">
        <f t="shared" si="2"/>
        <v>567</v>
      </c>
      <c r="H20" s="49">
        <v>17</v>
      </c>
      <c r="I20" s="38">
        <f>LOOKUP(H20,Poängberäkning!$B$6:$B$97,Poängberäkning!$C$6:$C$97)</f>
        <v>34</v>
      </c>
      <c r="J20" s="49">
        <v>16</v>
      </c>
      <c r="K20" s="38">
        <f>LOOKUP(J20,Poängberäkning!$B$6:$B$97,Poängberäkning!$C$6:$C$97)</f>
        <v>35</v>
      </c>
      <c r="L20" s="49">
        <v>16</v>
      </c>
      <c r="M20" s="38">
        <f>LOOKUP(L20,Poängberäkning!$B$6:$B$97,Poängberäkning!$C$6:$C$97)</f>
        <v>35</v>
      </c>
      <c r="N20" s="49">
        <v>9</v>
      </c>
      <c r="O20" s="38">
        <f>LOOKUP(N20,Poängberäkning!$B$6:$B$97,Poängberäkning!$C$6:$C$97)</f>
        <v>44</v>
      </c>
      <c r="P20" s="49">
        <v>14</v>
      </c>
      <c r="Q20" s="38">
        <f>LOOKUP(P20,Poängberäkning!$B$6:$B$97,Poängberäkning!$C$6:$C$97)</f>
        <v>37</v>
      </c>
      <c r="R20" s="49">
        <v>26</v>
      </c>
      <c r="S20" s="38">
        <f>LOOKUP(R20,Poängberäkning!$B$6:$B$97,Poängberäkning!$C$6:$C$97)</f>
        <v>25</v>
      </c>
      <c r="T20" s="60">
        <v>14</v>
      </c>
      <c r="U20" s="39">
        <f>LOOKUP(T20,Poängberäkning!$B$6:$B$97,Poängberäkning!$C$6:$C$97)</f>
        <v>37</v>
      </c>
      <c r="V20" s="50">
        <v>19</v>
      </c>
      <c r="W20" s="39">
        <f>LOOKUP(V20,Poängberäkning!$B$6:$B$97,Poängberäkning!$C$6:$C$97)</f>
        <v>32</v>
      </c>
      <c r="X20" s="50">
        <v>23</v>
      </c>
      <c r="Y20" s="39">
        <f>LOOKUP(X20,Poängberäkning!$B$6:$B$97,Poängberäkning!$C$6:$C$97)</f>
        <v>28</v>
      </c>
      <c r="Z20" s="50">
        <v>24</v>
      </c>
      <c r="AA20" s="39">
        <f>LOOKUP(Z20,Poängberäkning!$B$6:$B$97,Poängberäkning!$C$6:$C$97)</f>
        <v>27</v>
      </c>
      <c r="AB20" s="50">
        <v>16</v>
      </c>
      <c r="AC20" s="39">
        <f>LOOKUP(AB20,Poängberäkning!$B$6:$B$97,Poängberäkning!$C$6:$C$97)</f>
        <v>35</v>
      </c>
      <c r="AD20" s="50">
        <v>8</v>
      </c>
      <c r="AE20" s="39">
        <f>LOOKUP(AD20,Poängberäkning!$B$6:$B$97,Poängberäkning!$C$6:$C$97)</f>
        <v>46</v>
      </c>
      <c r="AF20" s="51">
        <v>11</v>
      </c>
      <c r="AG20" s="40">
        <f>LOOKUP(AF20,Poängberäkning!$B$6:$B$97,Poängberäkning!$C$6:$C$97)</f>
        <v>40</v>
      </c>
      <c r="AH20" s="52">
        <v>11</v>
      </c>
      <c r="AI20" s="137">
        <f>LOOKUP(AH20,Poängberäkning!$B$6:$B$97,Poängberäkning!$C$6:$C$97)</f>
        <v>40</v>
      </c>
      <c r="AJ20" s="97"/>
      <c r="AK20" s="62">
        <f>LOOKUP(AJ20,Poängberäkning!$B$6:$B$97,Poängberäkning!$C$6:$C$97)</f>
        <v>0</v>
      </c>
      <c r="AL20" s="97"/>
      <c r="AM20" s="62">
        <f>LOOKUP(AL20,Poängberäkning!$B$6:$B$97,Poängberäkning!$C$6:$C$97)</f>
        <v>0</v>
      </c>
      <c r="AN20" s="97">
        <v>18</v>
      </c>
      <c r="AO20" s="138">
        <f>LOOKUP(AN20,Poängberäkning!$B$6:$B$97,Poängberäkning!$C$6:$C$97)</f>
        <v>33</v>
      </c>
      <c r="AP20" s="97">
        <v>12</v>
      </c>
      <c r="AQ20" s="140">
        <f>LOOKUP(AP20,Poängberäkning!$B$6:$B$97,Poängberäkning!$C$6:$C$97)</f>
        <v>39</v>
      </c>
      <c r="AR20" s="66">
        <f>LARGE(($I20,$K20,$M20,$O20,$Q20,$S20,$U20,$W20,$Y20,$AA20,$AC20,$AE20,$AG20,$AI20,$AK20,$AM20,$AO20,$AQ20),1)</f>
        <v>46</v>
      </c>
      <c r="AS20" s="63">
        <f>LARGE(($I20,$K20,$M20,$O20,$Q20,$S20,$U20,$W20,$Y20,$AA20,$AC20,$AE20,$AG20,$AI20,$AK20,$AM20,$AO20,$AQ20),2)</f>
        <v>44</v>
      </c>
      <c r="AT20" s="63">
        <f>LARGE(($I20,$K20,$M20,$O20,$Q20,$S20,$U20,$W20,$Y20,$AA20,$AC20,$AE20,$AG20,$AI20,$AK20,$AM20,$AO20,$AQ20),3)</f>
        <v>40</v>
      </c>
      <c r="AU20" s="63">
        <f>LARGE(($I20,$K20,$M20,$O20,$Q20,$S20,$U20,$W20,$Y20,$AA20,$AC20,$AE20,$AG20,$AI20,$AK20,$AM20,$AO20,$AQ20),4)</f>
        <v>40</v>
      </c>
      <c r="AV20" s="63">
        <f>LARGE(($I20,$K20,$M20,$O20,$Q20,$S20,$U20,$W20,$Y20,$AA20,$AC20,$AE20,$AG20,$AI20,$AK20,$AM20,$AO20,$AQ20),5)</f>
        <v>39</v>
      </c>
      <c r="AW20" s="63">
        <f>LARGE(($I20,$K20,$M20,$O20,$Q20,$S20,$U20,$W20,$Y20,$AA20,$AC20,$AE20,$AG20,$AI20,$AK20,$AM20,$AO20,$AQ20),6)</f>
        <v>37</v>
      </c>
      <c r="AX20" s="63">
        <f>LARGE(($I20,$K20,$M20,$O20,$Q20,$S20,$U20,$W20,$Y20,$AA20,$AC20,$AE20,$AG20,$AI20,$AK20,$AM20,$AO20,$AQ20),7)</f>
        <v>37</v>
      </c>
      <c r="AY20" s="63">
        <f>LARGE(($I20,$K20,$M20,$O20,$Q20,$S20,$U20,$W20,$Y20,$AA20,$AC20,$AE20,$AG20,$AI20,$AK20,$AM20,$AO20,$AQ20),8)</f>
        <v>35</v>
      </c>
    </row>
    <row r="21" spans="1:51" ht="16.5" thickBot="1">
      <c r="A21" s="134">
        <f t="shared" si="3"/>
        <v>17</v>
      </c>
      <c r="B21" s="37">
        <v>1998</v>
      </c>
      <c r="C21" s="72" t="s">
        <v>164</v>
      </c>
      <c r="D21" s="73" t="s">
        <v>56</v>
      </c>
      <c r="E21" s="48">
        <f t="shared" si="0"/>
        <v>317</v>
      </c>
      <c r="F21" s="45">
        <f t="shared" si="1"/>
        <v>317</v>
      </c>
      <c r="G21" s="36">
        <f t="shared" si="2"/>
        <v>569</v>
      </c>
      <c r="H21" s="49">
        <v>16</v>
      </c>
      <c r="I21" s="38">
        <f>LOOKUP(H21,Poängberäkning!$B$6:$B$97,Poängberäkning!$C$6:$C$97)</f>
        <v>35</v>
      </c>
      <c r="J21" s="49">
        <v>14</v>
      </c>
      <c r="K21" s="38">
        <f>LOOKUP(J21,Poängberäkning!$B$6:$B$97,Poängberäkning!$C$6:$C$97)</f>
        <v>37</v>
      </c>
      <c r="L21" s="49">
        <v>13</v>
      </c>
      <c r="M21" s="38">
        <f>LOOKUP(L21,Poängberäkning!$B$6:$B$97,Poängberäkning!$C$6:$C$97)</f>
        <v>38</v>
      </c>
      <c r="N21" s="49">
        <v>12</v>
      </c>
      <c r="O21" s="38">
        <f>LOOKUP(N21,Poängberäkning!$B$6:$B$97,Poängberäkning!$C$6:$C$97)</f>
        <v>39</v>
      </c>
      <c r="P21" s="49">
        <v>11</v>
      </c>
      <c r="Q21" s="38">
        <f>LOOKUP(P21,Poängberäkning!$B$6:$B$97,Poängberäkning!$C$6:$C$97)</f>
        <v>40</v>
      </c>
      <c r="R21" s="49">
        <v>10</v>
      </c>
      <c r="S21" s="38">
        <f>LOOKUP(R21,Poängberäkning!$B$6:$B$97,Poängberäkning!$C$6:$C$97)</f>
        <v>42</v>
      </c>
      <c r="T21" s="60">
        <v>13</v>
      </c>
      <c r="U21" s="39">
        <f>LOOKUP(T21,Poängberäkning!$B$6:$B$97,Poängberäkning!$C$6:$C$97)</f>
        <v>38</v>
      </c>
      <c r="V21" s="50">
        <v>12</v>
      </c>
      <c r="W21" s="39">
        <f>LOOKUP(V21,Poängberäkning!$B$6:$B$97,Poängberäkning!$C$6:$C$97)</f>
        <v>39</v>
      </c>
      <c r="X21" s="50">
        <v>16</v>
      </c>
      <c r="Y21" s="39">
        <f>LOOKUP(X21,Poängberäkning!$B$6:$B$97,Poängberäkning!$C$6:$C$97)</f>
        <v>35</v>
      </c>
      <c r="Z21" s="50">
        <v>12</v>
      </c>
      <c r="AA21" s="39">
        <f>LOOKUP(Z21,Poängberäkning!$B$6:$B$97,Poängberäkning!$C$6:$C$97)</f>
        <v>39</v>
      </c>
      <c r="AB21" s="50">
        <v>13</v>
      </c>
      <c r="AC21" s="39">
        <f>LOOKUP(AB21,Poängberäkning!$B$6:$B$97,Poängberäkning!$C$6:$C$97)</f>
        <v>38</v>
      </c>
      <c r="AD21" s="50"/>
      <c r="AE21" s="39">
        <f>LOOKUP(AD21,Poängberäkning!$B$6:$B$97,Poängberäkning!$C$6:$C$97)</f>
        <v>0</v>
      </c>
      <c r="AF21" s="51">
        <v>16</v>
      </c>
      <c r="AG21" s="40">
        <f>LOOKUP(AF21,Poängberäkning!$B$6:$B$97,Poängberäkning!$C$6:$C$97)</f>
        <v>35</v>
      </c>
      <c r="AH21" s="52">
        <v>17</v>
      </c>
      <c r="AI21" s="137">
        <f>LOOKUP(AH21,Poängberäkning!$B$6:$B$97,Poängberäkning!$C$6:$C$97)</f>
        <v>34</v>
      </c>
      <c r="AJ21" s="97"/>
      <c r="AK21" s="62">
        <f>LOOKUP(AJ21,Poängberäkning!$B$6:$B$97,Poängberäkning!$C$6:$C$97)</f>
        <v>0</v>
      </c>
      <c r="AL21" s="97"/>
      <c r="AM21" s="62">
        <f>LOOKUP(AL21,Poängberäkning!$B$6:$B$97,Poängberäkning!$C$6:$C$97)</f>
        <v>0</v>
      </c>
      <c r="AN21" s="97">
        <v>11</v>
      </c>
      <c r="AO21" s="138">
        <f>LOOKUP(AN21,Poängberäkning!$B$6:$B$97,Poängberäkning!$C$6:$C$97)</f>
        <v>40</v>
      </c>
      <c r="AP21" s="97">
        <v>11</v>
      </c>
      <c r="AQ21" s="140">
        <f>LOOKUP(AP21,Poängberäkning!$B$6:$B$97,Poängberäkning!$C$6:$C$97)</f>
        <v>40</v>
      </c>
      <c r="AR21" s="66">
        <f>LARGE(($I21,$K21,$M21,$O21,$Q21,$S21,$U21,$W21,$Y21,$AA21,$AC21,$AE21,$AG21,$AI21,$AK21,$AM21,$AO21,$AQ21),1)</f>
        <v>42</v>
      </c>
      <c r="AS21" s="63">
        <f>LARGE(($I21,$K21,$M21,$O21,$Q21,$S21,$U21,$W21,$Y21,$AA21,$AC21,$AE21,$AG21,$AI21,$AK21,$AM21,$AO21,$AQ21),2)</f>
        <v>40</v>
      </c>
      <c r="AT21" s="63">
        <f>LARGE(($I21,$K21,$M21,$O21,$Q21,$S21,$U21,$W21,$Y21,$AA21,$AC21,$AE21,$AG21,$AI21,$AK21,$AM21,$AO21,$AQ21),3)</f>
        <v>40</v>
      </c>
      <c r="AU21" s="63">
        <f>LARGE(($I21,$K21,$M21,$O21,$Q21,$S21,$U21,$W21,$Y21,$AA21,$AC21,$AE21,$AG21,$AI21,$AK21,$AM21,$AO21,$AQ21),4)</f>
        <v>40</v>
      </c>
      <c r="AV21" s="63">
        <f>LARGE(($I21,$K21,$M21,$O21,$Q21,$S21,$U21,$W21,$Y21,$AA21,$AC21,$AE21,$AG21,$AI21,$AK21,$AM21,$AO21,$AQ21),5)</f>
        <v>39</v>
      </c>
      <c r="AW21" s="63">
        <f>LARGE(($I21,$K21,$M21,$O21,$Q21,$S21,$U21,$W21,$Y21,$AA21,$AC21,$AE21,$AG21,$AI21,$AK21,$AM21,$AO21,$AQ21),6)</f>
        <v>39</v>
      </c>
      <c r="AX21" s="63">
        <f>LARGE(($I21,$K21,$M21,$O21,$Q21,$S21,$U21,$W21,$Y21,$AA21,$AC21,$AE21,$AG21,$AI21,$AK21,$AM21,$AO21,$AQ21),7)</f>
        <v>39</v>
      </c>
      <c r="AY21" s="63">
        <f>LARGE(($I21,$K21,$M21,$O21,$Q21,$S21,$U21,$W21,$Y21,$AA21,$AC21,$AE21,$AG21,$AI21,$AK21,$AM21,$AO21,$AQ21),8)</f>
        <v>38</v>
      </c>
    </row>
    <row r="22" spans="1:51" ht="16.5" customHeight="1" thickBot="1">
      <c r="A22" s="134">
        <f t="shared" si="3"/>
        <v>18</v>
      </c>
      <c r="B22" s="37">
        <v>1998</v>
      </c>
      <c r="C22" s="72" t="s">
        <v>165</v>
      </c>
      <c r="D22" s="73" t="s">
        <v>56</v>
      </c>
      <c r="E22" s="48">
        <f t="shared" si="0"/>
        <v>308</v>
      </c>
      <c r="F22" s="45">
        <f t="shared" si="1"/>
        <v>308</v>
      </c>
      <c r="G22" s="36">
        <f t="shared" si="2"/>
        <v>563</v>
      </c>
      <c r="H22" s="49">
        <v>20</v>
      </c>
      <c r="I22" s="38">
        <f>LOOKUP(H22,Poängberäkning!$B$6:$B$97,Poängberäkning!$C$6:$C$97)</f>
        <v>31</v>
      </c>
      <c r="J22" s="49">
        <v>23</v>
      </c>
      <c r="K22" s="38">
        <f>LOOKUP(J22,Poängberäkning!$B$6:$B$97,Poängberäkning!$C$6:$C$97)</f>
        <v>28</v>
      </c>
      <c r="L22" s="49">
        <v>17</v>
      </c>
      <c r="M22" s="38">
        <f>LOOKUP(L22,Poängberäkning!$B$6:$B$97,Poängberäkning!$C$6:$C$97)</f>
        <v>34</v>
      </c>
      <c r="N22" s="49">
        <v>15</v>
      </c>
      <c r="O22" s="38">
        <f>LOOKUP(N22,Poängberäkning!$B$6:$B$97,Poängberäkning!$C$6:$C$97)</f>
        <v>36</v>
      </c>
      <c r="P22" s="49">
        <v>16</v>
      </c>
      <c r="Q22" s="38">
        <f>LOOKUP(P22,Poängberäkning!$B$6:$B$97,Poängberäkning!$C$6:$C$97)</f>
        <v>35</v>
      </c>
      <c r="R22" s="49">
        <v>16</v>
      </c>
      <c r="S22" s="38">
        <f>LOOKUP(R22,Poängberäkning!$B$6:$B$97,Poängberäkning!$C$6:$C$97)</f>
        <v>35</v>
      </c>
      <c r="T22" s="60">
        <v>14</v>
      </c>
      <c r="U22" s="39">
        <f>LOOKUP(T22,Poängberäkning!$B$6:$B$97,Poängberäkning!$C$6:$C$97)</f>
        <v>37</v>
      </c>
      <c r="V22" s="50">
        <v>11</v>
      </c>
      <c r="W22" s="39">
        <f>LOOKUP(V22,Poängberäkning!$B$6:$B$97,Poängberäkning!$C$6:$C$97)</f>
        <v>40</v>
      </c>
      <c r="X22" s="50">
        <v>10</v>
      </c>
      <c r="Y22" s="39">
        <f>LOOKUP(X22,Poängberäkning!$B$6:$B$97,Poängberäkning!$C$6:$C$97)</f>
        <v>42</v>
      </c>
      <c r="Z22" s="50">
        <v>11</v>
      </c>
      <c r="AA22" s="39">
        <f>LOOKUP(Z22,Poängberäkning!$B$6:$B$97,Poängberäkning!$C$6:$C$97)</f>
        <v>40</v>
      </c>
      <c r="AB22" s="50">
        <v>11</v>
      </c>
      <c r="AC22" s="39">
        <f>LOOKUP(AB22,Poängberäkning!$B$6:$B$97,Poängberäkning!$C$6:$C$97)</f>
        <v>40</v>
      </c>
      <c r="AD22" s="50">
        <v>17</v>
      </c>
      <c r="AE22" s="39">
        <f>LOOKUP(AD22,Poängberäkning!$B$6:$B$97,Poängberäkning!$C$6:$C$97)</f>
        <v>34</v>
      </c>
      <c r="AF22" s="51">
        <v>22</v>
      </c>
      <c r="AG22" s="40">
        <f>LOOKUP(AF22,Poängberäkning!$B$6:$B$97,Poängberäkning!$C$6:$C$97)</f>
        <v>29</v>
      </c>
      <c r="AH22" s="52">
        <v>13</v>
      </c>
      <c r="AI22" s="137">
        <f>LOOKUP(AH22,Poängberäkning!$B$6:$B$97,Poängberäkning!$C$6:$C$97)</f>
        <v>38</v>
      </c>
      <c r="AJ22" s="97"/>
      <c r="AK22" s="62">
        <f>LOOKUP(AJ22,Poängberäkning!$B$6:$B$97,Poängberäkning!$C$6:$C$97)</f>
        <v>0</v>
      </c>
      <c r="AL22" s="97"/>
      <c r="AM22" s="62">
        <f>LOOKUP(AL22,Poängberäkning!$B$6:$B$97,Poängberäkning!$C$6:$C$97)</f>
        <v>0</v>
      </c>
      <c r="AN22" s="97">
        <v>19</v>
      </c>
      <c r="AO22" s="138">
        <f>LOOKUP(AN22,Poängberäkning!$B$6:$B$97,Poängberäkning!$C$6:$C$97)</f>
        <v>32</v>
      </c>
      <c r="AP22" s="97">
        <v>19</v>
      </c>
      <c r="AQ22" s="140">
        <f>LOOKUP(AP22,Poängberäkning!$B$6:$B$97,Poängberäkning!$C$6:$C$97)</f>
        <v>32</v>
      </c>
      <c r="AR22" s="66">
        <f>LARGE(($I22,$K22,$M22,$O22,$Q22,$S22,$U22,$W22,$Y22,$AA22,$AC22,$AE22,$AG22,$AI22,$AK22,$AM22,$AO22,$AQ22),1)</f>
        <v>42</v>
      </c>
      <c r="AS22" s="63">
        <f>LARGE(($I22,$K22,$M22,$O22,$Q22,$S22,$U22,$W22,$Y22,$AA22,$AC22,$AE22,$AG22,$AI22,$AK22,$AM22,$AO22,$AQ22),2)</f>
        <v>40</v>
      </c>
      <c r="AT22" s="63">
        <f>LARGE(($I22,$K22,$M22,$O22,$Q22,$S22,$U22,$W22,$Y22,$AA22,$AC22,$AE22,$AG22,$AI22,$AK22,$AM22,$AO22,$AQ22),3)</f>
        <v>40</v>
      </c>
      <c r="AU22" s="63">
        <f>LARGE(($I22,$K22,$M22,$O22,$Q22,$S22,$U22,$W22,$Y22,$AA22,$AC22,$AE22,$AG22,$AI22,$AK22,$AM22,$AO22,$AQ22),4)</f>
        <v>40</v>
      </c>
      <c r="AV22" s="63">
        <f>LARGE(($I22,$K22,$M22,$O22,$Q22,$S22,$U22,$W22,$Y22,$AA22,$AC22,$AE22,$AG22,$AI22,$AK22,$AM22,$AO22,$AQ22),5)</f>
        <v>38</v>
      </c>
      <c r="AW22" s="63">
        <f>LARGE(($I22,$K22,$M22,$O22,$Q22,$S22,$U22,$W22,$Y22,$AA22,$AC22,$AE22,$AG22,$AI22,$AK22,$AM22,$AO22,$AQ22),6)</f>
        <v>37</v>
      </c>
      <c r="AX22" s="63">
        <f>LARGE(($I22,$K22,$M22,$O22,$Q22,$S22,$U22,$W22,$Y22,$AA22,$AC22,$AE22,$AG22,$AI22,$AK22,$AM22,$AO22,$AQ22),7)</f>
        <v>36</v>
      </c>
      <c r="AY22" s="63">
        <f>LARGE(($I22,$K22,$M22,$O22,$Q22,$S22,$U22,$W22,$Y22,$AA22,$AC22,$AE22,$AG22,$AI22,$AK22,$AM22,$AO22,$AQ22),8)</f>
        <v>35</v>
      </c>
    </row>
    <row r="23" spans="1:51" ht="16.5" thickBot="1">
      <c r="A23" s="134">
        <f t="shared" si="3"/>
        <v>19</v>
      </c>
      <c r="B23" s="37">
        <v>1998</v>
      </c>
      <c r="C23" s="72" t="s">
        <v>166</v>
      </c>
      <c r="D23" s="73" t="s">
        <v>58</v>
      </c>
      <c r="E23" s="48">
        <f t="shared" si="0"/>
        <v>284</v>
      </c>
      <c r="F23" s="45">
        <f t="shared" si="1"/>
        <v>284</v>
      </c>
      <c r="G23" s="36">
        <f t="shared" si="2"/>
        <v>524</v>
      </c>
      <c r="H23" s="49">
        <v>23</v>
      </c>
      <c r="I23" s="38">
        <f>LOOKUP(H23,Poängberäkning!$B$6:$B$97,Poängberäkning!$C$6:$C$97)</f>
        <v>28</v>
      </c>
      <c r="J23" s="49">
        <v>20</v>
      </c>
      <c r="K23" s="38">
        <f>LOOKUP(J23,Poängberäkning!$B$6:$B$97,Poängberäkning!$C$6:$C$97)</f>
        <v>31</v>
      </c>
      <c r="L23" s="49">
        <v>12</v>
      </c>
      <c r="M23" s="38">
        <f>LOOKUP(L23,Poängberäkning!$B$6:$B$97,Poängberäkning!$C$6:$C$97)</f>
        <v>39</v>
      </c>
      <c r="N23" s="49">
        <v>18</v>
      </c>
      <c r="O23" s="38">
        <f>LOOKUP(N23,Poängberäkning!$B$6:$B$97,Poängberäkning!$C$6:$C$97)</f>
        <v>33</v>
      </c>
      <c r="P23" s="49">
        <v>12</v>
      </c>
      <c r="Q23" s="38">
        <f>LOOKUP(P23,Poängberäkning!$B$6:$B$97,Poängberäkning!$C$6:$C$97)</f>
        <v>39</v>
      </c>
      <c r="R23" s="49">
        <v>18</v>
      </c>
      <c r="S23" s="38">
        <f>LOOKUP(R23,Poängberäkning!$B$6:$B$97,Poängberäkning!$C$6:$C$97)</f>
        <v>33</v>
      </c>
      <c r="T23" s="60">
        <v>16</v>
      </c>
      <c r="U23" s="39">
        <f>LOOKUP(T23,Poängberäkning!$B$6:$B$97,Poängberäkning!$C$6:$C$97)</f>
        <v>35</v>
      </c>
      <c r="V23" s="50">
        <v>21</v>
      </c>
      <c r="W23" s="39">
        <f>LOOKUP(V23,Poängberäkning!$B$6:$B$97,Poängberäkning!$C$6:$C$97)</f>
        <v>30</v>
      </c>
      <c r="X23" s="50">
        <v>18</v>
      </c>
      <c r="Y23" s="39">
        <f>LOOKUP(X23,Poängberäkning!$B$6:$B$97,Poängberäkning!$C$6:$C$97)</f>
        <v>33</v>
      </c>
      <c r="Z23" s="50">
        <v>23</v>
      </c>
      <c r="AA23" s="39">
        <f>LOOKUP(Z23,Poängberäkning!$B$6:$B$97,Poängberäkning!$C$6:$C$97)</f>
        <v>28</v>
      </c>
      <c r="AB23" s="50">
        <v>18</v>
      </c>
      <c r="AC23" s="39">
        <f>LOOKUP(AB23,Poängberäkning!$B$6:$B$97,Poängberäkning!$C$6:$C$97)</f>
        <v>33</v>
      </c>
      <c r="AD23" s="50">
        <v>15</v>
      </c>
      <c r="AE23" s="39">
        <f>LOOKUP(AD23,Poängberäkning!$B$6:$B$97,Poängberäkning!$C$6:$C$97)</f>
        <v>36</v>
      </c>
      <c r="AF23" s="51">
        <v>21</v>
      </c>
      <c r="AG23" s="40">
        <f>LOOKUP(AF23,Poängberäkning!$B$6:$B$97,Poängberäkning!$C$6:$C$97)</f>
        <v>30</v>
      </c>
      <c r="AH23" s="52">
        <v>22</v>
      </c>
      <c r="AI23" s="137">
        <f>LOOKUP(AH23,Poängberäkning!$B$6:$B$97,Poängberäkning!$C$6:$C$97)</f>
        <v>29</v>
      </c>
      <c r="AJ23" s="97"/>
      <c r="AK23" s="62">
        <f>LOOKUP(AJ23,Poängberäkning!$B$6:$B$97,Poängberäkning!$C$6:$C$97)</f>
        <v>0</v>
      </c>
      <c r="AL23" s="97"/>
      <c r="AM23" s="62">
        <f>LOOKUP(AL23,Poängberäkning!$B$6:$B$97,Poängberäkning!$C$6:$C$97)</f>
        <v>0</v>
      </c>
      <c r="AN23" s="97">
        <v>20</v>
      </c>
      <c r="AO23" s="138">
        <f>LOOKUP(AN23,Poängberäkning!$B$6:$B$97,Poängberäkning!$C$6:$C$97)</f>
        <v>31</v>
      </c>
      <c r="AP23" s="97">
        <v>15</v>
      </c>
      <c r="AQ23" s="140">
        <f>LOOKUP(AP23,Poängberäkning!$B$6:$B$97,Poängberäkning!$C$6:$C$97)</f>
        <v>36</v>
      </c>
      <c r="AR23" s="66">
        <f>LARGE(($I23,$K23,$M23,$O23,$Q23,$S23,$U23,$W23,$Y23,$AA23,$AC23,$AE23,$AG23,$AI23,$AK23,$AM23,$AO23,$AQ23),1)</f>
        <v>39</v>
      </c>
      <c r="AS23" s="63">
        <f>LARGE(($I23,$K23,$M23,$O23,$Q23,$S23,$U23,$W23,$Y23,$AA23,$AC23,$AE23,$AG23,$AI23,$AK23,$AM23,$AO23,$AQ23),2)</f>
        <v>39</v>
      </c>
      <c r="AT23" s="63">
        <f>LARGE(($I23,$K23,$M23,$O23,$Q23,$S23,$U23,$W23,$Y23,$AA23,$AC23,$AE23,$AG23,$AI23,$AK23,$AM23,$AO23,$AQ23),3)</f>
        <v>36</v>
      </c>
      <c r="AU23" s="63">
        <f>LARGE(($I23,$K23,$M23,$O23,$Q23,$S23,$U23,$W23,$Y23,$AA23,$AC23,$AE23,$AG23,$AI23,$AK23,$AM23,$AO23,$AQ23),4)</f>
        <v>36</v>
      </c>
      <c r="AV23" s="63">
        <f>LARGE(($I23,$K23,$M23,$O23,$Q23,$S23,$U23,$W23,$Y23,$AA23,$AC23,$AE23,$AG23,$AI23,$AK23,$AM23,$AO23,$AQ23),5)</f>
        <v>35</v>
      </c>
      <c r="AW23" s="63">
        <f>LARGE(($I23,$K23,$M23,$O23,$Q23,$S23,$U23,$W23,$Y23,$AA23,$AC23,$AE23,$AG23,$AI23,$AK23,$AM23,$AO23,$AQ23),6)</f>
        <v>33</v>
      </c>
      <c r="AX23" s="63">
        <f>LARGE(($I23,$K23,$M23,$O23,$Q23,$S23,$U23,$W23,$Y23,$AA23,$AC23,$AE23,$AG23,$AI23,$AK23,$AM23,$AO23,$AQ23),7)</f>
        <v>33</v>
      </c>
      <c r="AY23" s="63">
        <f>LARGE(($I23,$K23,$M23,$O23,$Q23,$S23,$U23,$W23,$Y23,$AA23,$AC23,$AE23,$AG23,$AI23,$AK23,$AM23,$AO23,$AQ23),8)</f>
        <v>33</v>
      </c>
    </row>
    <row r="24" spans="1:51" ht="16.5" thickBot="1">
      <c r="A24" s="134">
        <f t="shared" si="3"/>
        <v>20</v>
      </c>
      <c r="B24" s="37">
        <v>1998</v>
      </c>
      <c r="C24" s="72" t="s">
        <v>167</v>
      </c>
      <c r="D24" s="73" t="s">
        <v>59</v>
      </c>
      <c r="E24" s="48">
        <f t="shared" si="0"/>
        <v>281</v>
      </c>
      <c r="F24" s="45">
        <f t="shared" si="1"/>
        <v>281</v>
      </c>
      <c r="G24" s="36">
        <f t="shared" si="2"/>
        <v>500</v>
      </c>
      <c r="H24" s="49">
        <v>15</v>
      </c>
      <c r="I24" s="38">
        <f>LOOKUP(H24,Poängberäkning!$B$6:$B$97,Poängberäkning!$C$6:$C$97)</f>
        <v>36</v>
      </c>
      <c r="J24" s="49"/>
      <c r="K24" s="38">
        <f>LOOKUP(J24,Poängberäkning!$B$6:$B$97,Poängberäkning!$C$6:$C$97)</f>
        <v>0</v>
      </c>
      <c r="L24" s="49">
        <v>21</v>
      </c>
      <c r="M24" s="38">
        <f>LOOKUP(L24,Poängberäkning!$B$6:$B$97,Poängberäkning!$C$6:$C$97)</f>
        <v>30</v>
      </c>
      <c r="N24" s="49">
        <v>16</v>
      </c>
      <c r="O24" s="38">
        <f>LOOKUP(N24,Poängberäkning!$B$6:$B$97,Poängberäkning!$C$6:$C$97)</f>
        <v>35</v>
      </c>
      <c r="P24" s="49">
        <v>18</v>
      </c>
      <c r="Q24" s="38">
        <f>LOOKUP(P24,Poängberäkning!$B$6:$B$97,Poängberäkning!$C$6:$C$97)</f>
        <v>33</v>
      </c>
      <c r="R24" s="49">
        <v>17</v>
      </c>
      <c r="S24" s="38">
        <f>LOOKUP(R24,Poängberäkning!$B$6:$B$97,Poängberäkning!$C$6:$C$97)</f>
        <v>34</v>
      </c>
      <c r="T24" s="60">
        <v>17</v>
      </c>
      <c r="U24" s="39">
        <f>LOOKUP(T24,Poängberäkning!$B$6:$B$97,Poängberäkning!$C$6:$C$97)</f>
        <v>34</v>
      </c>
      <c r="V24" s="50">
        <v>17</v>
      </c>
      <c r="W24" s="39">
        <f>LOOKUP(V24,Poängberäkning!$B$6:$B$97,Poängberäkning!$C$6:$C$97)</f>
        <v>34</v>
      </c>
      <c r="X24" s="50">
        <v>14</v>
      </c>
      <c r="Y24" s="39">
        <f>LOOKUP(X24,Poängberäkning!$B$6:$B$97,Poängberäkning!$C$6:$C$97)</f>
        <v>37</v>
      </c>
      <c r="Z24" s="50">
        <v>17</v>
      </c>
      <c r="AA24" s="39">
        <f>LOOKUP(Z24,Poängberäkning!$B$6:$B$97,Poängberäkning!$C$6:$C$97)</f>
        <v>34</v>
      </c>
      <c r="AB24" s="50">
        <v>15</v>
      </c>
      <c r="AC24" s="39">
        <f>LOOKUP(AB24,Poängberäkning!$B$6:$B$97,Poängberäkning!$C$6:$C$97)</f>
        <v>36</v>
      </c>
      <c r="AD24" s="50">
        <v>16</v>
      </c>
      <c r="AE24" s="39">
        <f>LOOKUP(AD24,Poängberäkning!$B$6:$B$97,Poängberäkning!$C$6:$C$97)</f>
        <v>35</v>
      </c>
      <c r="AF24" s="51">
        <v>19</v>
      </c>
      <c r="AG24" s="40">
        <f>LOOKUP(AF24,Poängberäkning!$B$6:$B$97,Poängberäkning!$C$6:$C$97)</f>
        <v>32</v>
      </c>
      <c r="AH24" s="52">
        <v>19</v>
      </c>
      <c r="AI24" s="137">
        <f>LOOKUP(AH24,Poängberäkning!$B$6:$B$97,Poängberäkning!$C$6:$C$97)</f>
        <v>32</v>
      </c>
      <c r="AJ24" s="97"/>
      <c r="AK24" s="62">
        <f>LOOKUP(AJ24,Poängberäkning!$B$6:$B$97,Poängberäkning!$C$6:$C$97)</f>
        <v>0</v>
      </c>
      <c r="AL24" s="97"/>
      <c r="AM24" s="62">
        <f>LOOKUP(AL24,Poängberäkning!$B$6:$B$97,Poängberäkning!$C$6:$C$97)</f>
        <v>0</v>
      </c>
      <c r="AN24" s="97">
        <v>22</v>
      </c>
      <c r="AO24" s="138">
        <f>LOOKUP(AN24,Poängberäkning!$B$6:$B$97,Poängberäkning!$C$6:$C$97)</f>
        <v>29</v>
      </c>
      <c r="AP24" s="97">
        <v>22</v>
      </c>
      <c r="AQ24" s="140">
        <f>LOOKUP(AP24,Poängberäkning!$B$6:$B$97,Poängberäkning!$C$6:$C$97)</f>
        <v>29</v>
      </c>
      <c r="AR24" s="66">
        <f>LARGE(($I24,$K24,$M24,$O24,$Q24,$S24,$U24,$W24,$Y24,$AA24,$AC24,$AE24,$AG24,$AI24,$AK24,$AM24,$AO24,$AQ24),1)</f>
        <v>37</v>
      </c>
      <c r="AS24" s="63">
        <f>LARGE(($I24,$K24,$M24,$O24,$Q24,$S24,$U24,$W24,$Y24,$AA24,$AC24,$AE24,$AG24,$AI24,$AK24,$AM24,$AO24,$AQ24),2)</f>
        <v>36</v>
      </c>
      <c r="AT24" s="63">
        <f>LARGE(($I24,$K24,$M24,$O24,$Q24,$S24,$U24,$W24,$Y24,$AA24,$AC24,$AE24,$AG24,$AI24,$AK24,$AM24,$AO24,$AQ24),3)</f>
        <v>36</v>
      </c>
      <c r="AU24" s="63">
        <f>LARGE(($I24,$K24,$M24,$O24,$Q24,$S24,$U24,$W24,$Y24,$AA24,$AC24,$AE24,$AG24,$AI24,$AK24,$AM24,$AO24,$AQ24),4)</f>
        <v>35</v>
      </c>
      <c r="AV24" s="63">
        <f>LARGE(($I24,$K24,$M24,$O24,$Q24,$S24,$U24,$W24,$Y24,$AA24,$AC24,$AE24,$AG24,$AI24,$AK24,$AM24,$AO24,$AQ24),5)</f>
        <v>35</v>
      </c>
      <c r="AW24" s="63">
        <f>LARGE(($I24,$K24,$M24,$O24,$Q24,$S24,$U24,$W24,$Y24,$AA24,$AC24,$AE24,$AG24,$AI24,$AK24,$AM24,$AO24,$AQ24),6)</f>
        <v>34</v>
      </c>
      <c r="AX24" s="63">
        <f>LARGE(($I24,$K24,$M24,$O24,$Q24,$S24,$U24,$W24,$Y24,$AA24,$AC24,$AE24,$AG24,$AI24,$AK24,$AM24,$AO24,$AQ24),7)</f>
        <v>34</v>
      </c>
      <c r="AY24" s="63">
        <f>LARGE(($I24,$K24,$M24,$O24,$Q24,$S24,$U24,$W24,$Y24,$AA24,$AC24,$AE24,$AG24,$AI24,$AK24,$AM24,$AO24,$AQ24),8)</f>
        <v>34</v>
      </c>
    </row>
    <row r="25" spans="1:51" ht="16.5" thickBot="1">
      <c r="A25" s="134">
        <f t="shared" si="3"/>
        <v>21</v>
      </c>
      <c r="B25" s="37">
        <v>1998</v>
      </c>
      <c r="C25" s="72" t="s">
        <v>179</v>
      </c>
      <c r="D25" s="73" t="s">
        <v>56</v>
      </c>
      <c r="E25" s="48">
        <f t="shared" si="0"/>
        <v>265</v>
      </c>
      <c r="F25" s="45">
        <f t="shared" si="1"/>
        <v>265</v>
      </c>
      <c r="G25" s="36">
        <f t="shared" si="2"/>
        <v>432</v>
      </c>
      <c r="H25" s="49">
        <v>31</v>
      </c>
      <c r="I25" s="38">
        <f>LOOKUP(H25,Poängberäkning!$B$6:$B$97,Poängberäkning!$C$6:$C$97)</f>
        <v>20</v>
      </c>
      <c r="J25" s="49">
        <v>27</v>
      </c>
      <c r="K25" s="38">
        <f>LOOKUP(J25,Poängberäkning!$B$6:$B$97,Poängberäkning!$C$6:$C$97)</f>
        <v>24</v>
      </c>
      <c r="L25" s="49">
        <v>19</v>
      </c>
      <c r="M25" s="38">
        <f>LOOKUP(L25,Poängberäkning!$B$6:$B$97,Poängberäkning!$C$6:$C$97)</f>
        <v>32</v>
      </c>
      <c r="N25" s="49">
        <v>19</v>
      </c>
      <c r="O25" s="38">
        <f>LOOKUP(N25,Poängberäkning!$B$6:$B$97,Poängberäkning!$C$6:$C$97)</f>
        <v>32</v>
      </c>
      <c r="P25" s="49">
        <v>19</v>
      </c>
      <c r="Q25" s="38">
        <f>LOOKUP(P25,Poängberäkning!$B$6:$B$97,Poängberäkning!$C$6:$C$97)</f>
        <v>32</v>
      </c>
      <c r="R25" s="49">
        <v>19</v>
      </c>
      <c r="S25" s="38">
        <f>LOOKUP(R25,Poängberäkning!$B$6:$B$97,Poängberäkning!$C$6:$C$97)</f>
        <v>32</v>
      </c>
      <c r="T25" s="60"/>
      <c r="U25" s="39">
        <f>LOOKUP(T25,Poängberäkning!$B$6:$B$97,Poängberäkning!$C$6:$C$97)</f>
        <v>0</v>
      </c>
      <c r="V25" s="50">
        <v>28</v>
      </c>
      <c r="W25" s="39">
        <f>LOOKUP(V25,Poängberäkning!$B$6:$B$97,Poängberäkning!$C$6:$C$97)</f>
        <v>23</v>
      </c>
      <c r="X25" s="50">
        <v>26</v>
      </c>
      <c r="Y25" s="39">
        <f>LOOKUP(X25,Poängberäkning!$B$6:$B$97,Poängberäkning!$C$6:$C$97)</f>
        <v>25</v>
      </c>
      <c r="Z25" s="50">
        <v>27</v>
      </c>
      <c r="AA25" s="39">
        <f>LOOKUP(Z25,Poängberäkning!$B$6:$B$97,Poängberäkning!$C$6:$C$97)</f>
        <v>24</v>
      </c>
      <c r="AB25" s="50">
        <v>24</v>
      </c>
      <c r="AC25" s="39">
        <f>LOOKUP(AB25,Poängberäkning!$B$6:$B$97,Poängberäkning!$C$6:$C$97)</f>
        <v>27</v>
      </c>
      <c r="AD25" s="50">
        <v>14</v>
      </c>
      <c r="AE25" s="39">
        <f>LOOKUP(AD25,Poängberäkning!$B$6:$B$97,Poängberäkning!$C$6:$C$97)</f>
        <v>37</v>
      </c>
      <c r="AF25" s="51">
        <v>15</v>
      </c>
      <c r="AG25" s="40">
        <f>LOOKUP(AF25,Poängberäkning!$B$6:$B$97,Poängberäkning!$C$6:$C$97)</f>
        <v>36</v>
      </c>
      <c r="AH25" s="52">
        <v>14</v>
      </c>
      <c r="AI25" s="137">
        <f>LOOKUP(AH25,Poängberäkning!$B$6:$B$97,Poängberäkning!$C$6:$C$97)</f>
        <v>37</v>
      </c>
      <c r="AJ25" s="97"/>
      <c r="AK25" s="62">
        <f>LOOKUP(AJ25,Poängberäkning!$B$6:$B$97,Poängberäkning!$C$6:$C$97)</f>
        <v>0</v>
      </c>
      <c r="AL25" s="97"/>
      <c r="AM25" s="62">
        <f>LOOKUP(AL25,Poängberäkning!$B$6:$B$97,Poängberäkning!$C$6:$C$97)</f>
        <v>0</v>
      </c>
      <c r="AN25" s="97">
        <v>25</v>
      </c>
      <c r="AO25" s="138">
        <f>LOOKUP(AN25,Poängberäkning!$B$6:$B$97,Poängberäkning!$C$6:$C$97)</f>
        <v>26</v>
      </c>
      <c r="AP25" s="97">
        <v>26</v>
      </c>
      <c r="AQ25" s="140">
        <f>LOOKUP(AP25,Poängberäkning!$B$6:$B$97,Poängberäkning!$C$6:$C$97)</f>
        <v>25</v>
      </c>
      <c r="AR25" s="66">
        <f>LARGE(($I25,$K25,$M25,$O25,$Q25,$S25,$U25,$W25,$Y25,$AA25,$AC25,$AE25,$AG25,$AI25,$AK25,$AM25,$AO25,$AQ25),1)</f>
        <v>37</v>
      </c>
      <c r="AS25" s="63">
        <f>LARGE(($I25,$K25,$M25,$O25,$Q25,$S25,$U25,$W25,$Y25,$AA25,$AC25,$AE25,$AG25,$AI25,$AK25,$AM25,$AO25,$AQ25),2)</f>
        <v>37</v>
      </c>
      <c r="AT25" s="63">
        <f>LARGE(($I25,$K25,$M25,$O25,$Q25,$S25,$U25,$W25,$Y25,$AA25,$AC25,$AE25,$AG25,$AI25,$AK25,$AM25,$AO25,$AQ25),3)</f>
        <v>36</v>
      </c>
      <c r="AU25" s="63">
        <f>LARGE(($I25,$K25,$M25,$O25,$Q25,$S25,$U25,$W25,$Y25,$AA25,$AC25,$AE25,$AG25,$AI25,$AK25,$AM25,$AO25,$AQ25),4)</f>
        <v>32</v>
      </c>
      <c r="AV25" s="63">
        <f>LARGE(($I25,$K25,$M25,$O25,$Q25,$S25,$U25,$W25,$Y25,$AA25,$AC25,$AE25,$AG25,$AI25,$AK25,$AM25,$AO25,$AQ25),5)</f>
        <v>32</v>
      </c>
      <c r="AW25" s="63">
        <f>LARGE(($I25,$K25,$M25,$O25,$Q25,$S25,$U25,$W25,$Y25,$AA25,$AC25,$AE25,$AG25,$AI25,$AK25,$AM25,$AO25,$AQ25),6)</f>
        <v>32</v>
      </c>
      <c r="AX25" s="63">
        <f>LARGE(($I25,$K25,$M25,$O25,$Q25,$S25,$U25,$W25,$Y25,$AA25,$AC25,$AE25,$AG25,$AI25,$AK25,$AM25,$AO25,$AQ25),7)</f>
        <v>32</v>
      </c>
      <c r="AY25" s="63">
        <f>LARGE(($I25,$K25,$M25,$O25,$Q25,$S25,$U25,$W25,$Y25,$AA25,$AC25,$AE25,$AG25,$AI25,$AK25,$AM25,$AO25,$AQ25),8)</f>
        <v>27</v>
      </c>
    </row>
    <row r="26" spans="1:51" ht="16.5" thickBot="1">
      <c r="A26" s="134">
        <f t="shared" si="3"/>
        <v>22</v>
      </c>
      <c r="B26" s="37">
        <v>1997</v>
      </c>
      <c r="C26" s="72" t="s">
        <v>87</v>
      </c>
      <c r="D26" s="73" t="s">
        <v>61</v>
      </c>
      <c r="E26" s="48">
        <f t="shared" si="0"/>
        <v>262</v>
      </c>
      <c r="F26" s="45">
        <f t="shared" si="1"/>
        <v>262</v>
      </c>
      <c r="G26" s="36">
        <f t="shared" si="2"/>
        <v>390</v>
      </c>
      <c r="H26" s="49">
        <v>21</v>
      </c>
      <c r="I26" s="38">
        <f>LOOKUP(H26,Poängberäkning!$B$6:$B$97,Poängberäkning!$C$6:$C$97)</f>
        <v>30</v>
      </c>
      <c r="J26" s="49">
        <v>18</v>
      </c>
      <c r="K26" s="38">
        <f>LOOKUP(J26,Poängberäkning!$B$6:$B$97,Poängberäkning!$C$6:$C$97)</f>
        <v>33</v>
      </c>
      <c r="L26" s="49">
        <v>15</v>
      </c>
      <c r="M26" s="38">
        <f>LOOKUP(L26,Poängberäkning!$B$6:$B$97,Poängberäkning!$C$6:$C$97)</f>
        <v>36</v>
      </c>
      <c r="N26" s="49"/>
      <c r="O26" s="38">
        <f>LOOKUP(N26,Poängberäkning!$B$6:$B$97,Poängberäkning!$C$6:$C$97)</f>
        <v>0</v>
      </c>
      <c r="P26" s="49"/>
      <c r="Q26" s="38">
        <f>LOOKUP(P26,Poängberäkning!$B$6:$B$97,Poängberäkning!$C$6:$C$97)</f>
        <v>0</v>
      </c>
      <c r="R26" s="49">
        <v>19</v>
      </c>
      <c r="S26" s="38">
        <f>LOOKUP(R26,Poängberäkning!$B$6:$B$97,Poängberäkning!$C$6:$C$97)</f>
        <v>32</v>
      </c>
      <c r="T26" s="60"/>
      <c r="U26" s="39">
        <f>LOOKUP(T26,Poängberäkning!$B$6:$B$97,Poängberäkning!$C$6:$C$97)</f>
        <v>0</v>
      </c>
      <c r="V26" s="50">
        <v>16</v>
      </c>
      <c r="W26" s="39">
        <f>LOOKUP(V26,Poängberäkning!$B$6:$B$97,Poängberäkning!$C$6:$C$97)</f>
        <v>35</v>
      </c>
      <c r="X26" s="50">
        <v>19</v>
      </c>
      <c r="Y26" s="39">
        <f>LOOKUP(X26,Poängberäkning!$B$6:$B$97,Poängberäkning!$C$6:$C$97)</f>
        <v>32</v>
      </c>
      <c r="Z26" s="50">
        <v>22</v>
      </c>
      <c r="AA26" s="39">
        <f>LOOKUP(Z26,Poängberäkning!$B$6:$B$97,Poängberäkning!$C$6:$C$97)</f>
        <v>29</v>
      </c>
      <c r="AB26" s="50">
        <v>28</v>
      </c>
      <c r="AC26" s="39">
        <f>LOOKUP(AB26,Poängberäkning!$B$6:$B$97,Poängberäkning!$C$6:$C$97)</f>
        <v>23</v>
      </c>
      <c r="AD26" s="50">
        <v>21</v>
      </c>
      <c r="AE26" s="39">
        <f>LOOKUP(AD26,Poängberäkning!$B$6:$B$97,Poängberäkning!$C$6:$C$97)</f>
        <v>30</v>
      </c>
      <c r="AF26" s="51">
        <v>25</v>
      </c>
      <c r="AG26" s="40">
        <f>LOOKUP(AF26,Poängberäkning!$B$6:$B$97,Poängberäkning!$C$6:$C$97)</f>
        <v>26</v>
      </c>
      <c r="AH26" s="51">
        <v>29</v>
      </c>
      <c r="AI26" s="137">
        <f>LOOKUP(AH26,Poängberäkning!$B$6:$B$97,Poängberäkning!$C$6:$C$97)</f>
        <v>22</v>
      </c>
      <c r="AJ26" s="97"/>
      <c r="AK26" s="62">
        <f>LOOKUP(AJ26,Poängberäkning!$B$6:$B$97,Poängberäkning!$C$6:$C$97)</f>
        <v>0</v>
      </c>
      <c r="AL26" s="97"/>
      <c r="AM26" s="62">
        <f>LOOKUP(AL26,Poängberäkning!$B$6:$B$97,Poängberäkning!$C$6:$C$97)</f>
        <v>0</v>
      </c>
      <c r="AN26" s="97">
        <v>23</v>
      </c>
      <c r="AO26" s="138">
        <f>LOOKUP(AN26,Poängberäkning!$B$6:$B$97,Poängberäkning!$C$6:$C$97)</f>
        <v>28</v>
      </c>
      <c r="AP26" s="97">
        <v>17</v>
      </c>
      <c r="AQ26" s="140">
        <f>LOOKUP(AP26,Poängberäkning!$B$6:$B$97,Poängberäkning!$C$6:$C$97)</f>
        <v>34</v>
      </c>
      <c r="AR26" s="66">
        <f>LARGE(($I26,$K26,$M26,$O26,$Q26,$S26,$U26,$W26,$Y26,$AA26,$AC26,$AE26,$AG26,$AI26,$AK26,$AM26,$AO26,$AQ26),1)</f>
        <v>36</v>
      </c>
      <c r="AS26" s="63">
        <f>LARGE(($I26,$K26,$M26,$O26,$Q26,$S26,$U26,$W26,$Y26,$AA26,$AC26,$AE26,$AG26,$AI26,$AK26,$AM26,$AO26,$AQ26),2)</f>
        <v>35</v>
      </c>
      <c r="AT26" s="63">
        <f>LARGE(($I26,$K26,$M26,$O26,$Q26,$S26,$U26,$W26,$Y26,$AA26,$AC26,$AE26,$AG26,$AI26,$AK26,$AM26,$AO26,$AQ26),3)</f>
        <v>34</v>
      </c>
      <c r="AU26" s="63">
        <f>LARGE(($I26,$K26,$M26,$O26,$Q26,$S26,$U26,$W26,$Y26,$AA26,$AC26,$AE26,$AG26,$AI26,$AK26,$AM26,$AO26,$AQ26),4)</f>
        <v>33</v>
      </c>
      <c r="AV26" s="63">
        <f>LARGE(($I26,$K26,$M26,$O26,$Q26,$S26,$U26,$W26,$Y26,$AA26,$AC26,$AE26,$AG26,$AI26,$AK26,$AM26,$AO26,$AQ26),5)</f>
        <v>32</v>
      </c>
      <c r="AW26" s="63">
        <f>LARGE(($I26,$K26,$M26,$O26,$Q26,$S26,$U26,$W26,$Y26,$AA26,$AC26,$AE26,$AG26,$AI26,$AK26,$AM26,$AO26,$AQ26),6)</f>
        <v>32</v>
      </c>
      <c r="AX26" s="63">
        <f>LARGE(($I26,$K26,$M26,$O26,$Q26,$S26,$U26,$W26,$Y26,$AA26,$AC26,$AE26,$AG26,$AI26,$AK26,$AM26,$AO26,$AQ26),7)</f>
        <v>30</v>
      </c>
      <c r="AY26" s="63">
        <f>LARGE(($I26,$K26,$M26,$O26,$Q26,$S26,$U26,$W26,$Y26,$AA26,$AC26,$AE26,$AG26,$AI26,$AK26,$AM26,$AO26,$AQ26),8)</f>
        <v>30</v>
      </c>
    </row>
    <row r="27" spans="1:51" ht="16.5" thickBot="1">
      <c r="A27" s="134">
        <f t="shared" si="3"/>
        <v>23</v>
      </c>
      <c r="B27" s="37">
        <v>1997</v>
      </c>
      <c r="C27" s="74" t="s">
        <v>103</v>
      </c>
      <c r="D27" s="75" t="s">
        <v>66</v>
      </c>
      <c r="E27" s="48">
        <f t="shared" si="0"/>
        <v>261</v>
      </c>
      <c r="F27" s="45">
        <f t="shared" si="1"/>
        <v>261</v>
      </c>
      <c r="G27" s="36">
        <f t="shared" si="2"/>
        <v>312</v>
      </c>
      <c r="H27" s="49">
        <v>19</v>
      </c>
      <c r="I27" s="38">
        <f>LOOKUP(H27,Poängberäkning!$B$6:$B$97,Poängberäkning!$C$6:$C$97)</f>
        <v>32</v>
      </c>
      <c r="J27" s="49">
        <v>17</v>
      </c>
      <c r="K27" s="38">
        <f>LOOKUP(J27,Poängberäkning!$B$6:$B$97,Poängberäkning!$C$6:$C$97)</f>
        <v>34</v>
      </c>
      <c r="L27" s="49"/>
      <c r="M27" s="38">
        <f>LOOKUP(L27,Poängberäkning!$B$6:$B$97,Poängberäkning!$C$6:$C$97)</f>
        <v>0</v>
      </c>
      <c r="N27" s="49"/>
      <c r="O27" s="38">
        <f>LOOKUP(N27,Poängberäkning!$B$6:$B$97,Poängberäkning!$C$6:$C$97)</f>
        <v>0</v>
      </c>
      <c r="P27" s="49"/>
      <c r="Q27" s="38">
        <f>LOOKUP(P27,Poängberäkning!$B$6:$B$97,Poängberäkning!$C$6:$C$97)</f>
        <v>0</v>
      </c>
      <c r="R27" s="49"/>
      <c r="S27" s="38">
        <f>LOOKUP(R27,Poängberäkning!$B$6:$B$97,Poängberäkning!$C$6:$C$97)</f>
        <v>0</v>
      </c>
      <c r="T27" s="60">
        <v>21</v>
      </c>
      <c r="U27" s="39">
        <f>LOOKUP(T27,Poängberäkning!$B$6:$B$97,Poängberäkning!$C$6:$C$97)</f>
        <v>30</v>
      </c>
      <c r="V27" s="50">
        <v>20</v>
      </c>
      <c r="W27" s="39">
        <f>LOOKUP(V27,Poängberäkning!$B$6:$B$97,Poängberäkning!$C$6:$C$97)</f>
        <v>31</v>
      </c>
      <c r="X27" s="50">
        <v>20</v>
      </c>
      <c r="Y27" s="39">
        <f>LOOKUP(X27,Poängberäkning!$B$6:$B$97,Poängberäkning!$C$6:$C$97)</f>
        <v>31</v>
      </c>
      <c r="Z27" s="50">
        <v>18</v>
      </c>
      <c r="AA27" s="39">
        <f>LOOKUP(Z27,Poängberäkning!$B$6:$B$97,Poängberäkning!$C$6:$C$97)</f>
        <v>33</v>
      </c>
      <c r="AB27" s="50"/>
      <c r="AC27" s="39">
        <f>LOOKUP(AB27,Poängberäkning!$B$6:$B$97,Poängberäkning!$C$6:$C$97)</f>
        <v>0</v>
      </c>
      <c r="AD27" s="50"/>
      <c r="AE27" s="39">
        <f>LOOKUP(AD27,Poängberäkning!$B$6:$B$97,Poängberäkning!$C$6:$C$97)</f>
        <v>0</v>
      </c>
      <c r="AF27" s="51">
        <v>27</v>
      </c>
      <c r="AG27" s="40">
        <f>LOOKUP(AF27,Poängberäkning!$B$6:$B$97,Poängberäkning!$C$6:$C$97)</f>
        <v>24</v>
      </c>
      <c r="AH27" s="51">
        <v>24</v>
      </c>
      <c r="AI27" s="137">
        <f>LOOKUP(AH27,Poängberäkning!$B$6:$B$97,Poängberäkning!$C$6:$C$97)</f>
        <v>27</v>
      </c>
      <c r="AJ27" s="97"/>
      <c r="AK27" s="62">
        <f>LOOKUP(AJ27,Poängberäkning!$B$6:$B$97,Poängberäkning!$C$6:$C$97)</f>
        <v>0</v>
      </c>
      <c r="AL27" s="97"/>
      <c r="AM27" s="62">
        <f>LOOKUP(AL27,Poängberäkning!$B$6:$B$97,Poängberäkning!$C$6:$C$97)</f>
        <v>0</v>
      </c>
      <c r="AN27" s="97">
        <v>14</v>
      </c>
      <c r="AO27" s="138">
        <f>LOOKUP(AN27,Poängberäkning!$B$6:$B$97,Poängberäkning!$C$6:$C$97)</f>
        <v>37</v>
      </c>
      <c r="AP27" s="97">
        <v>18</v>
      </c>
      <c r="AQ27" s="140">
        <f>LOOKUP(AP27,Poängberäkning!$B$6:$B$97,Poängberäkning!$C$6:$C$97)</f>
        <v>33</v>
      </c>
      <c r="AR27" s="66">
        <f>LARGE(($I27,$K27,$M27,$O27,$Q27,$S27,$U27,$W27,$Y27,$AA27,$AC27,$AE27,$AG27,$AI27,$AK27,$AM27,$AO27,$AQ27),1)</f>
        <v>37</v>
      </c>
      <c r="AS27" s="63">
        <f>LARGE(($I27,$K27,$M27,$O27,$Q27,$S27,$U27,$W27,$Y27,$AA27,$AC27,$AE27,$AG27,$AI27,$AK27,$AM27,$AO27,$AQ27),2)</f>
        <v>34</v>
      </c>
      <c r="AT27" s="63">
        <f>LARGE(($I27,$K27,$M27,$O27,$Q27,$S27,$U27,$W27,$Y27,$AA27,$AC27,$AE27,$AG27,$AI27,$AK27,$AM27,$AO27,$AQ27),3)</f>
        <v>33</v>
      </c>
      <c r="AU27" s="63">
        <f>LARGE(($I27,$K27,$M27,$O27,$Q27,$S27,$U27,$W27,$Y27,$AA27,$AC27,$AE27,$AG27,$AI27,$AK27,$AM27,$AO27,$AQ27),4)</f>
        <v>33</v>
      </c>
      <c r="AV27" s="63">
        <f>LARGE(($I27,$K27,$M27,$O27,$Q27,$S27,$U27,$W27,$Y27,$AA27,$AC27,$AE27,$AG27,$AI27,$AK27,$AM27,$AO27,$AQ27),5)</f>
        <v>32</v>
      </c>
      <c r="AW27" s="63">
        <f>LARGE(($I27,$K27,$M27,$O27,$Q27,$S27,$U27,$W27,$Y27,$AA27,$AC27,$AE27,$AG27,$AI27,$AK27,$AM27,$AO27,$AQ27),6)</f>
        <v>31</v>
      </c>
      <c r="AX27" s="63">
        <f>LARGE(($I27,$K27,$M27,$O27,$Q27,$S27,$U27,$W27,$Y27,$AA27,$AC27,$AE27,$AG27,$AI27,$AK27,$AM27,$AO27,$AQ27),7)</f>
        <v>31</v>
      </c>
      <c r="AY27" s="63">
        <f>LARGE(($I27,$K27,$M27,$O27,$Q27,$S27,$U27,$W27,$Y27,$AA27,$AC27,$AE27,$AG27,$AI27,$AK27,$AM27,$AO27,$AQ27),8)</f>
        <v>30</v>
      </c>
    </row>
    <row r="28" spans="1:51" ht="16.5" thickBot="1">
      <c r="A28" s="134">
        <f t="shared" si="3"/>
        <v>24</v>
      </c>
      <c r="B28" s="37">
        <v>1998</v>
      </c>
      <c r="C28" s="72" t="s">
        <v>188</v>
      </c>
      <c r="D28" s="73" t="s">
        <v>56</v>
      </c>
      <c r="E28" s="48">
        <f t="shared" si="0"/>
        <v>246</v>
      </c>
      <c r="F28" s="45">
        <f t="shared" si="1"/>
        <v>246</v>
      </c>
      <c r="G28" s="36">
        <f t="shared" si="2"/>
        <v>246</v>
      </c>
      <c r="H28" s="49">
        <v>17</v>
      </c>
      <c r="I28" s="38">
        <f>LOOKUP(H28,Poängberäkning!$B$6:$B$97,Poängberäkning!$C$6:$C$97)</f>
        <v>34</v>
      </c>
      <c r="J28" s="49">
        <v>19</v>
      </c>
      <c r="K28" s="38">
        <f>LOOKUP(J28,Poängberäkning!$B$6:$B$97,Poängberäkning!$C$6:$C$97)</f>
        <v>32</v>
      </c>
      <c r="L28" s="49">
        <v>18</v>
      </c>
      <c r="M28" s="38">
        <f>LOOKUP(L28,Poängberäkning!$B$6:$B$97,Poängberäkning!$C$6:$C$97)</f>
        <v>33</v>
      </c>
      <c r="N28" s="49">
        <v>20</v>
      </c>
      <c r="O28" s="38">
        <f>LOOKUP(N28,Poängberäkning!$B$6:$B$97,Poängberäkning!$C$6:$C$97)</f>
        <v>31</v>
      </c>
      <c r="P28" s="49">
        <v>17</v>
      </c>
      <c r="Q28" s="38">
        <f>LOOKUP(P28,Poängberäkning!$B$6:$B$97,Poängberäkning!$C$6:$C$97)</f>
        <v>34</v>
      </c>
      <c r="R28" s="49">
        <v>14</v>
      </c>
      <c r="S28" s="38">
        <f>LOOKUP(R28,Poängberäkning!$B$6:$B$97,Poängberäkning!$C$6:$C$97)</f>
        <v>37</v>
      </c>
      <c r="T28" s="60"/>
      <c r="U28" s="39">
        <f>LOOKUP(T28,Poängberäkning!$B$6:$B$97,Poängberäkning!$C$6:$C$97)</f>
        <v>0</v>
      </c>
      <c r="V28" s="50"/>
      <c r="W28" s="39">
        <f>LOOKUP(V28,Poängberäkning!$B$6:$B$97,Poängberäkning!$C$6:$C$97)</f>
        <v>0</v>
      </c>
      <c r="X28" s="50">
        <v>31</v>
      </c>
      <c r="Y28" s="39">
        <f>LOOKUP(X28,Poängberäkning!$B$6:$B$97,Poängberäkning!$C$6:$C$97)</f>
        <v>20</v>
      </c>
      <c r="Z28" s="50">
        <v>26</v>
      </c>
      <c r="AA28" s="39">
        <f>LOOKUP(Z28,Poängberäkning!$B$6:$B$97,Poängberäkning!$C$6:$C$97)</f>
        <v>25</v>
      </c>
      <c r="AB28" s="50"/>
      <c r="AC28" s="39">
        <f>LOOKUP(AB28,Poängberäkning!$B$6:$B$97,Poängberäkning!$C$6:$C$97)</f>
        <v>0</v>
      </c>
      <c r="AD28" s="50"/>
      <c r="AE28" s="39">
        <f>LOOKUP(AD28,Poängberäkning!$B$6:$B$97,Poängberäkning!$C$6:$C$97)</f>
        <v>0</v>
      </c>
      <c r="AF28" s="51"/>
      <c r="AG28" s="40">
        <f>LOOKUP(AF28,Poängberäkning!$B$6:$B$97,Poängberäkning!$C$6:$C$97)</f>
        <v>0</v>
      </c>
      <c r="AH28" s="51"/>
      <c r="AI28" s="137">
        <f>LOOKUP(AH28,Poängberäkning!$B$6:$B$97,Poängberäkning!$C$6:$C$97)</f>
        <v>0</v>
      </c>
      <c r="AJ28" s="97"/>
      <c r="AK28" s="62">
        <f>LOOKUP(AJ28,Poängberäkning!$B$6:$B$97,Poängberäkning!$C$6:$C$97)</f>
        <v>0</v>
      </c>
      <c r="AL28" s="97"/>
      <c r="AM28" s="62">
        <f>LOOKUP(AL28,Poängberäkning!$B$6:$B$97,Poängberäkning!$C$6:$C$97)</f>
        <v>0</v>
      </c>
      <c r="AN28" s="97"/>
      <c r="AO28" s="138">
        <f>LOOKUP(AN28,Poängberäkning!$B$6:$B$97,Poängberäkning!$C$6:$C$97)</f>
        <v>0</v>
      </c>
      <c r="AP28" s="97"/>
      <c r="AQ28" s="140">
        <f>LOOKUP(AP28,Poängberäkning!$B$6:$B$97,Poängberäkning!$C$6:$C$97)</f>
        <v>0</v>
      </c>
      <c r="AR28" s="66">
        <f>LARGE(($I28,$K28,$M28,$O28,$Q28,$S28,$U28,$W28,$Y28,$AA28,$AC28,$AE28,$AG28,$AI28,$AK28,$AM28,$AO28,$AQ28),1)</f>
        <v>37</v>
      </c>
      <c r="AS28" s="63">
        <f>LARGE(($I28,$K28,$M28,$O28,$Q28,$S28,$U28,$W28,$Y28,$AA28,$AC28,$AE28,$AG28,$AI28,$AK28,$AM28,$AO28,$AQ28),2)</f>
        <v>34</v>
      </c>
      <c r="AT28" s="63">
        <f>LARGE(($I28,$K28,$M28,$O28,$Q28,$S28,$U28,$W28,$Y28,$AA28,$AC28,$AE28,$AG28,$AI28,$AK28,$AM28,$AO28,$AQ28),3)</f>
        <v>34</v>
      </c>
      <c r="AU28" s="63">
        <f>LARGE(($I28,$K28,$M28,$O28,$Q28,$S28,$U28,$W28,$Y28,$AA28,$AC28,$AE28,$AG28,$AI28,$AK28,$AM28,$AO28,$AQ28),4)</f>
        <v>33</v>
      </c>
      <c r="AV28" s="63">
        <f>LARGE(($I28,$K28,$M28,$O28,$Q28,$S28,$U28,$W28,$Y28,$AA28,$AC28,$AE28,$AG28,$AI28,$AK28,$AM28,$AO28,$AQ28),5)</f>
        <v>32</v>
      </c>
      <c r="AW28" s="63">
        <f>LARGE(($I28,$K28,$M28,$O28,$Q28,$S28,$U28,$W28,$Y28,$AA28,$AC28,$AE28,$AG28,$AI28,$AK28,$AM28,$AO28,$AQ28),6)</f>
        <v>31</v>
      </c>
      <c r="AX28" s="63">
        <f>LARGE(($I28,$K28,$M28,$O28,$Q28,$S28,$U28,$W28,$Y28,$AA28,$AC28,$AE28,$AG28,$AI28,$AK28,$AM28,$AO28,$AQ28),7)</f>
        <v>25</v>
      </c>
      <c r="AY28" s="63">
        <f>LARGE(($I28,$K28,$M28,$O28,$Q28,$S28,$U28,$W28,$Y28,$AA28,$AC28,$AE28,$AG28,$AI28,$AK28,$AM28,$AO28,$AQ28),8)</f>
        <v>20</v>
      </c>
    </row>
    <row r="29" spans="1:51" ht="16.5" thickBot="1">
      <c r="A29" s="134">
        <f t="shared" si="3"/>
        <v>25</v>
      </c>
      <c r="B29" s="37">
        <v>1998</v>
      </c>
      <c r="C29" s="76" t="s">
        <v>170</v>
      </c>
      <c r="D29" s="77" t="s">
        <v>61</v>
      </c>
      <c r="E29" s="48">
        <f t="shared" si="0"/>
        <v>243</v>
      </c>
      <c r="F29" s="45">
        <f t="shared" si="1"/>
        <v>243</v>
      </c>
      <c r="G29" s="36">
        <f t="shared" si="2"/>
        <v>372</v>
      </c>
      <c r="H29" s="49">
        <v>34</v>
      </c>
      <c r="I29" s="38">
        <f>LOOKUP(H29,Poängberäkning!$B$6:$B$97,Poängberäkning!$C$6:$C$97)</f>
        <v>17</v>
      </c>
      <c r="J29" s="49">
        <v>31</v>
      </c>
      <c r="K29" s="38">
        <f>LOOKUP(J29,Poängberäkning!$B$6:$B$97,Poängberäkning!$C$6:$C$97)</f>
        <v>20</v>
      </c>
      <c r="L29" s="49">
        <v>25</v>
      </c>
      <c r="M29" s="38">
        <f>LOOKUP(L29,Poängberäkning!$B$6:$B$97,Poängberäkning!$C$6:$C$97)</f>
        <v>26</v>
      </c>
      <c r="N29" s="49">
        <v>23</v>
      </c>
      <c r="O29" s="38">
        <f>LOOKUP(N29,Poängberäkning!$B$6:$B$97,Poängberäkning!$C$6:$C$97)</f>
        <v>28</v>
      </c>
      <c r="P29" s="49">
        <v>23</v>
      </c>
      <c r="Q29" s="38">
        <f>LOOKUP(P29,Poängberäkning!$B$6:$B$97,Poängberäkning!$C$6:$C$97)</f>
        <v>28</v>
      </c>
      <c r="R29" s="49">
        <v>23</v>
      </c>
      <c r="S29" s="38">
        <f>LOOKUP(R29,Poängberäkning!$B$6:$B$97,Poängberäkning!$C$6:$C$97)</f>
        <v>28</v>
      </c>
      <c r="T29" s="60">
        <v>22</v>
      </c>
      <c r="U29" s="39">
        <f>LOOKUP(T29,Poängberäkning!$B$6:$B$97,Poängberäkning!$C$6:$C$97)</f>
        <v>29</v>
      </c>
      <c r="V29" s="50">
        <v>25</v>
      </c>
      <c r="W29" s="39">
        <f>LOOKUP(V29,Poängberäkning!$B$6:$B$97,Poängberäkning!$C$6:$C$97)</f>
        <v>26</v>
      </c>
      <c r="X29" s="50">
        <v>12</v>
      </c>
      <c r="Y29" s="39">
        <f>LOOKUP(X29,Poängberäkning!$B$6:$B$97,Poängberäkning!$C$6:$C$97)</f>
        <v>39</v>
      </c>
      <c r="Z29" s="50">
        <v>20</v>
      </c>
      <c r="AA29" s="39">
        <f>LOOKUP(Z29,Poängberäkning!$B$6:$B$97,Poängberäkning!$C$6:$C$97)</f>
        <v>31</v>
      </c>
      <c r="AB29" s="50">
        <v>19</v>
      </c>
      <c r="AC29" s="39">
        <f>LOOKUP(AB29,Poängberäkning!$B$6:$B$97,Poängberäkning!$C$6:$C$97)</f>
        <v>32</v>
      </c>
      <c r="AD29" s="50">
        <v>23</v>
      </c>
      <c r="AE29" s="39">
        <f>LOOKUP(AD29,Poängberäkning!$B$6:$B$97,Poängberäkning!$C$6:$C$97)</f>
        <v>28</v>
      </c>
      <c r="AF29" s="51">
        <v>31</v>
      </c>
      <c r="AG29" s="40">
        <f>LOOKUP(AF29,Poängberäkning!$B$6:$B$97,Poängberäkning!$C$6:$C$97)</f>
        <v>20</v>
      </c>
      <c r="AH29" s="51">
        <v>31</v>
      </c>
      <c r="AI29" s="137">
        <f>LOOKUP(AH29,Poängberäkning!$B$6:$B$97,Poängberäkning!$C$6:$C$97)</f>
        <v>20</v>
      </c>
      <c r="AJ29" s="97"/>
      <c r="AK29" s="62">
        <f>LOOKUP(AJ29,Poängberäkning!$B$6:$B$97,Poängberäkning!$C$6:$C$97)</f>
        <v>0</v>
      </c>
      <c r="AL29" s="97"/>
      <c r="AM29" s="62">
        <f>LOOKUP(AL29,Poängberäkning!$B$6:$B$97,Poängberäkning!$C$6:$C$97)</f>
        <v>0</v>
      </c>
      <c r="AN29" s="97"/>
      <c r="AO29" s="138">
        <f>LOOKUP(AN29,Poängberäkning!$B$6:$B$97,Poängberäkning!$C$6:$C$97)</f>
        <v>0</v>
      </c>
      <c r="AP29" s="97"/>
      <c r="AQ29" s="140">
        <f>LOOKUP(AP29,Poängberäkning!$B$6:$B$97,Poängberäkning!$C$6:$C$97)</f>
        <v>0</v>
      </c>
      <c r="AR29" s="66">
        <f>LARGE(($I29,$K29,$M29,$O29,$Q29,$S29,$U29,$W29,$Y29,$AA29,$AC29,$AE29,$AG29,$AI29,$AK29,$AM29,$AO29,$AQ29),1)</f>
        <v>39</v>
      </c>
      <c r="AS29" s="63">
        <f>LARGE(($I29,$K29,$M29,$O29,$Q29,$S29,$U29,$W29,$Y29,$AA29,$AC29,$AE29,$AG29,$AI29,$AK29,$AM29,$AO29,$AQ29),2)</f>
        <v>32</v>
      </c>
      <c r="AT29" s="63">
        <f>LARGE(($I29,$K29,$M29,$O29,$Q29,$S29,$U29,$W29,$Y29,$AA29,$AC29,$AE29,$AG29,$AI29,$AK29,$AM29,$AO29,$AQ29),3)</f>
        <v>31</v>
      </c>
      <c r="AU29" s="63">
        <f>LARGE(($I29,$K29,$M29,$O29,$Q29,$S29,$U29,$W29,$Y29,$AA29,$AC29,$AE29,$AG29,$AI29,$AK29,$AM29,$AO29,$AQ29),4)</f>
        <v>29</v>
      </c>
      <c r="AV29" s="63">
        <f>LARGE(($I29,$K29,$M29,$O29,$Q29,$S29,$U29,$W29,$Y29,$AA29,$AC29,$AE29,$AG29,$AI29,$AK29,$AM29,$AO29,$AQ29),5)</f>
        <v>28</v>
      </c>
      <c r="AW29" s="63">
        <f>LARGE(($I29,$K29,$M29,$O29,$Q29,$S29,$U29,$W29,$Y29,$AA29,$AC29,$AE29,$AG29,$AI29,$AK29,$AM29,$AO29,$AQ29),6)</f>
        <v>28</v>
      </c>
      <c r="AX29" s="63">
        <f>LARGE(($I29,$K29,$M29,$O29,$Q29,$S29,$U29,$W29,$Y29,$AA29,$AC29,$AE29,$AG29,$AI29,$AK29,$AM29,$AO29,$AQ29),7)</f>
        <v>28</v>
      </c>
      <c r="AY29" s="63">
        <f>LARGE(($I29,$K29,$M29,$O29,$Q29,$S29,$U29,$W29,$Y29,$AA29,$AC29,$AE29,$AG29,$AI29,$AK29,$AM29,$AO29,$AQ29),8)</f>
        <v>28</v>
      </c>
    </row>
    <row r="30" spans="1:51" ht="16.5" thickBot="1">
      <c r="A30" s="134">
        <f t="shared" si="3"/>
        <v>26</v>
      </c>
      <c r="B30" s="37">
        <v>1998</v>
      </c>
      <c r="C30" s="72" t="s">
        <v>173</v>
      </c>
      <c r="D30" s="73" t="s">
        <v>61</v>
      </c>
      <c r="E30" s="48">
        <f t="shared" si="0"/>
        <v>241</v>
      </c>
      <c r="F30" s="45">
        <f t="shared" si="1"/>
        <v>241</v>
      </c>
      <c r="G30" s="36">
        <f t="shared" si="2"/>
        <v>369</v>
      </c>
      <c r="H30" s="49">
        <v>22</v>
      </c>
      <c r="I30" s="38">
        <f>LOOKUP(H30,Poängberäkning!$B$6:$B$97,Poängberäkning!$C$6:$C$97)</f>
        <v>29</v>
      </c>
      <c r="J30" s="49">
        <v>24</v>
      </c>
      <c r="K30" s="38">
        <f>LOOKUP(J30,Poängberäkning!$B$6:$B$97,Poängberäkning!$C$6:$C$97)</f>
        <v>27</v>
      </c>
      <c r="L30" s="49"/>
      <c r="M30" s="38">
        <f>LOOKUP(L30,Poängberäkning!$B$6:$B$97,Poängberäkning!$C$6:$C$97)</f>
        <v>0</v>
      </c>
      <c r="N30" s="49">
        <v>24</v>
      </c>
      <c r="O30" s="38">
        <f>LOOKUP(N30,Poängberäkning!$B$6:$B$97,Poängberäkning!$C$6:$C$97)</f>
        <v>27</v>
      </c>
      <c r="P30" s="49">
        <v>22</v>
      </c>
      <c r="Q30" s="38">
        <f>LOOKUP(P30,Poängberäkning!$B$6:$B$97,Poängberäkning!$C$6:$C$97)</f>
        <v>29</v>
      </c>
      <c r="R30" s="49">
        <v>21</v>
      </c>
      <c r="S30" s="38">
        <f>LOOKUP(R30,Poängberäkning!$B$6:$B$97,Poängberäkning!$C$6:$C$97)</f>
        <v>30</v>
      </c>
      <c r="T30" s="60">
        <v>29</v>
      </c>
      <c r="U30" s="39">
        <f>LOOKUP(T30,Poängberäkning!$B$6:$B$97,Poängberäkning!$C$6:$C$97)</f>
        <v>22</v>
      </c>
      <c r="V30" s="50">
        <v>24</v>
      </c>
      <c r="W30" s="39">
        <f>LOOKUP(V30,Poängberäkning!$B$6:$B$97,Poängberäkning!$C$6:$C$97)</f>
        <v>27</v>
      </c>
      <c r="X30" s="50">
        <v>26</v>
      </c>
      <c r="Y30" s="39">
        <f>LOOKUP(X30,Poängberäkning!$B$6:$B$97,Poängberäkning!$C$6:$C$97)</f>
        <v>25</v>
      </c>
      <c r="Z30" s="50">
        <v>20</v>
      </c>
      <c r="AA30" s="39">
        <f>LOOKUP(Z30,Poängberäkning!$B$6:$B$97,Poängberäkning!$C$6:$C$97)</f>
        <v>31</v>
      </c>
      <c r="AB30" s="50">
        <v>21</v>
      </c>
      <c r="AC30" s="39">
        <f>LOOKUP(AB30,Poängberäkning!$B$6:$B$97,Poängberäkning!$C$6:$C$97)</f>
        <v>30</v>
      </c>
      <c r="AD30" s="50">
        <v>18</v>
      </c>
      <c r="AE30" s="39">
        <f>LOOKUP(AD30,Poängberäkning!$B$6:$B$97,Poängberäkning!$C$6:$C$97)</f>
        <v>33</v>
      </c>
      <c r="AF30" s="51">
        <v>20</v>
      </c>
      <c r="AG30" s="40">
        <f>LOOKUP(AF30,Poängberäkning!$B$6:$B$97,Poängberäkning!$C$6:$C$97)</f>
        <v>31</v>
      </c>
      <c r="AH30" s="52">
        <v>23</v>
      </c>
      <c r="AI30" s="137">
        <f>LOOKUP(AH30,Poängberäkning!$B$6:$B$97,Poängberäkning!$C$6:$C$97)</f>
        <v>28</v>
      </c>
      <c r="AJ30" s="97"/>
      <c r="AK30" s="62">
        <f>LOOKUP(AJ30,Poängberäkning!$B$6:$B$97,Poängberäkning!$C$6:$C$97)</f>
        <v>0</v>
      </c>
      <c r="AL30" s="97"/>
      <c r="AM30" s="62">
        <f>LOOKUP(AL30,Poängberäkning!$B$6:$B$97,Poängberäkning!$C$6:$C$97)</f>
        <v>0</v>
      </c>
      <c r="AN30" s="97"/>
      <c r="AO30" s="138">
        <f>LOOKUP(AN30,Poängberäkning!$B$6:$B$97,Poängberäkning!$C$6:$C$97)</f>
        <v>0</v>
      </c>
      <c r="AP30" s="97"/>
      <c r="AQ30" s="140">
        <f>LOOKUP(AP30,Poängberäkning!$B$6:$B$97,Poängberäkning!$C$6:$C$97)</f>
        <v>0</v>
      </c>
      <c r="AR30" s="66">
        <f>LARGE(($I30,$K30,$M30,$O30,$Q30,$S30,$U30,$W30,$Y30,$AA30,$AC30,$AE30,$AG30,$AI30,$AK30,$AM30,$AO30,$AQ30),1)</f>
        <v>33</v>
      </c>
      <c r="AS30" s="63">
        <f>LARGE(($I30,$K30,$M30,$O30,$Q30,$S30,$U30,$W30,$Y30,$AA30,$AC30,$AE30,$AG30,$AI30,$AK30,$AM30,$AO30,$AQ30),2)</f>
        <v>31</v>
      </c>
      <c r="AT30" s="63">
        <f>LARGE(($I30,$K30,$M30,$O30,$Q30,$S30,$U30,$W30,$Y30,$AA30,$AC30,$AE30,$AG30,$AI30,$AK30,$AM30,$AO30,$AQ30),3)</f>
        <v>31</v>
      </c>
      <c r="AU30" s="63">
        <f>LARGE(($I30,$K30,$M30,$O30,$Q30,$S30,$U30,$W30,$Y30,$AA30,$AC30,$AE30,$AG30,$AI30,$AK30,$AM30,$AO30,$AQ30),4)</f>
        <v>30</v>
      </c>
      <c r="AV30" s="63">
        <f>LARGE(($I30,$K30,$M30,$O30,$Q30,$S30,$U30,$W30,$Y30,$AA30,$AC30,$AE30,$AG30,$AI30,$AK30,$AM30,$AO30,$AQ30),5)</f>
        <v>30</v>
      </c>
      <c r="AW30" s="63">
        <f>LARGE(($I30,$K30,$M30,$O30,$Q30,$S30,$U30,$W30,$Y30,$AA30,$AC30,$AE30,$AG30,$AI30,$AK30,$AM30,$AO30,$AQ30),6)</f>
        <v>29</v>
      </c>
      <c r="AX30" s="63">
        <f>LARGE(($I30,$K30,$M30,$O30,$Q30,$S30,$U30,$W30,$Y30,$AA30,$AC30,$AE30,$AG30,$AI30,$AK30,$AM30,$AO30,$AQ30),7)</f>
        <v>29</v>
      </c>
      <c r="AY30" s="63">
        <f>LARGE(($I30,$K30,$M30,$O30,$Q30,$S30,$U30,$W30,$Y30,$AA30,$AC30,$AE30,$AG30,$AI30,$AK30,$AM30,$AO30,$AQ30),8)</f>
        <v>28</v>
      </c>
    </row>
    <row r="31" spans="1:51" ht="16.5" thickBot="1">
      <c r="A31" s="134">
        <f t="shared" si="3"/>
        <v>27</v>
      </c>
      <c r="B31" s="37">
        <v>1998</v>
      </c>
      <c r="C31" s="72" t="s">
        <v>181</v>
      </c>
      <c r="D31" s="73" t="s">
        <v>62</v>
      </c>
      <c r="E31" s="48">
        <f t="shared" si="0"/>
        <v>238</v>
      </c>
      <c r="F31" s="45">
        <f t="shared" si="1"/>
        <v>238</v>
      </c>
      <c r="G31" s="36">
        <f t="shared" si="2"/>
        <v>263</v>
      </c>
      <c r="H31" s="49"/>
      <c r="I31" s="38">
        <f>LOOKUP(H31,Poängberäkning!$B$6:$B$97,Poängberäkning!$C$6:$C$97)</f>
        <v>0</v>
      </c>
      <c r="J31" s="49">
        <v>21</v>
      </c>
      <c r="K31" s="38">
        <f>LOOKUP(J31,Poängberäkning!$B$6:$B$97,Poängberäkning!$C$6:$C$97)</f>
        <v>30</v>
      </c>
      <c r="L31" s="49"/>
      <c r="M31" s="38">
        <f>LOOKUP(L31,Poängberäkning!$B$6:$B$97,Poängberäkning!$C$6:$C$97)</f>
        <v>0</v>
      </c>
      <c r="N31" s="49"/>
      <c r="O31" s="38">
        <f>LOOKUP(N31,Poängberäkning!$B$6:$B$97,Poängberäkning!$C$6:$C$97)</f>
        <v>0</v>
      </c>
      <c r="P31" s="49"/>
      <c r="Q31" s="38">
        <f>LOOKUP(P31,Poängberäkning!$B$6:$B$97,Poängberäkning!$C$6:$C$97)</f>
        <v>0</v>
      </c>
      <c r="R31" s="49"/>
      <c r="S31" s="38">
        <f>LOOKUP(R31,Poängberäkning!$B$6:$B$97,Poängberäkning!$C$6:$C$97)</f>
        <v>0</v>
      </c>
      <c r="T31" s="60"/>
      <c r="U31" s="39">
        <f>LOOKUP(T31,Poängberäkning!$B$6:$B$97,Poängberäkning!$C$6:$C$97)</f>
        <v>0</v>
      </c>
      <c r="V31" s="50"/>
      <c r="W31" s="39">
        <f>LOOKUP(V31,Poängberäkning!$B$6:$B$97,Poängberäkning!$C$6:$C$97)</f>
        <v>0</v>
      </c>
      <c r="X31" s="50">
        <v>22</v>
      </c>
      <c r="Y31" s="39">
        <f>LOOKUP(X31,Poängberäkning!$B$6:$B$97,Poängberäkning!$C$6:$C$97)</f>
        <v>29</v>
      </c>
      <c r="Z31" s="50">
        <v>15</v>
      </c>
      <c r="AA31" s="39">
        <f>LOOKUP(Z31,Poängberäkning!$B$6:$B$97,Poängberäkning!$C$6:$C$97)</f>
        <v>36</v>
      </c>
      <c r="AB31" s="50">
        <v>23</v>
      </c>
      <c r="AC31" s="39">
        <f>LOOKUP(AB31,Poängberäkning!$B$6:$B$97,Poängberäkning!$C$6:$C$97)</f>
        <v>28</v>
      </c>
      <c r="AD31" s="50">
        <v>19</v>
      </c>
      <c r="AE31" s="39">
        <f>LOOKUP(AD31,Poängberäkning!$B$6:$B$97,Poängberäkning!$C$6:$C$97)</f>
        <v>32</v>
      </c>
      <c r="AF31" s="51">
        <v>24</v>
      </c>
      <c r="AG31" s="40">
        <f>LOOKUP(AF31,Poängberäkning!$B$6:$B$97,Poängberäkning!$C$6:$C$97)</f>
        <v>27</v>
      </c>
      <c r="AH31" s="52">
        <v>25</v>
      </c>
      <c r="AI31" s="137">
        <f>LOOKUP(AH31,Poängberäkning!$B$6:$B$97,Poängberäkning!$C$6:$C$97)</f>
        <v>26</v>
      </c>
      <c r="AJ31" s="97"/>
      <c r="AK31" s="62">
        <f>LOOKUP(AJ31,Poängberäkning!$B$6:$B$97,Poängberäkning!$C$6:$C$97)</f>
        <v>0</v>
      </c>
      <c r="AL31" s="97"/>
      <c r="AM31" s="62">
        <f>LOOKUP(AL31,Poängberäkning!$B$6:$B$97,Poängberäkning!$C$6:$C$97)</f>
        <v>0</v>
      </c>
      <c r="AN31" s="97">
        <v>26</v>
      </c>
      <c r="AO31" s="138">
        <f>LOOKUP(AN31,Poängberäkning!$B$6:$B$97,Poängberäkning!$C$6:$C$97)</f>
        <v>25</v>
      </c>
      <c r="AP31" s="97">
        <v>21</v>
      </c>
      <c r="AQ31" s="140">
        <f>LOOKUP(AP31,Poängberäkning!$B$6:$B$97,Poängberäkning!$C$6:$C$97)</f>
        <v>30</v>
      </c>
      <c r="AR31" s="66">
        <f>LARGE(($I31,$K31,$M31,$O31,$Q31,$S31,$U31,$W31,$Y31,$AA31,$AC31,$AE31,$AG31,$AI31,$AK31,$AM31,$AO31,$AQ31),1)</f>
        <v>36</v>
      </c>
      <c r="AS31" s="63">
        <f>LARGE(($I31,$K31,$M31,$O31,$Q31,$S31,$U31,$W31,$Y31,$AA31,$AC31,$AE31,$AG31,$AI31,$AK31,$AM31,$AO31,$AQ31),2)</f>
        <v>32</v>
      </c>
      <c r="AT31" s="63">
        <f>LARGE(($I31,$K31,$M31,$O31,$Q31,$S31,$U31,$W31,$Y31,$AA31,$AC31,$AE31,$AG31,$AI31,$AK31,$AM31,$AO31,$AQ31),3)</f>
        <v>30</v>
      </c>
      <c r="AU31" s="63">
        <f>LARGE(($I31,$K31,$M31,$O31,$Q31,$S31,$U31,$W31,$Y31,$AA31,$AC31,$AE31,$AG31,$AI31,$AK31,$AM31,$AO31,$AQ31),4)</f>
        <v>30</v>
      </c>
      <c r="AV31" s="63">
        <f>LARGE(($I31,$K31,$M31,$O31,$Q31,$S31,$U31,$W31,$Y31,$AA31,$AC31,$AE31,$AG31,$AI31,$AK31,$AM31,$AO31,$AQ31),5)</f>
        <v>29</v>
      </c>
      <c r="AW31" s="63">
        <f>LARGE(($I31,$K31,$M31,$O31,$Q31,$S31,$U31,$W31,$Y31,$AA31,$AC31,$AE31,$AG31,$AI31,$AK31,$AM31,$AO31,$AQ31),6)</f>
        <v>28</v>
      </c>
      <c r="AX31" s="63">
        <f>LARGE(($I31,$K31,$M31,$O31,$Q31,$S31,$U31,$W31,$Y31,$AA31,$AC31,$AE31,$AG31,$AI31,$AK31,$AM31,$AO31,$AQ31),7)</f>
        <v>27</v>
      </c>
      <c r="AY31" s="63">
        <f>LARGE(($I31,$K31,$M31,$O31,$Q31,$S31,$U31,$W31,$Y31,$AA31,$AC31,$AE31,$AG31,$AI31,$AK31,$AM31,$AO31,$AQ31),8)</f>
        <v>26</v>
      </c>
    </row>
    <row r="32" spans="1:51" ht="16.5" thickBot="1">
      <c r="A32" s="134">
        <f t="shared" si="3"/>
        <v>28</v>
      </c>
      <c r="B32" s="37">
        <v>1997</v>
      </c>
      <c r="C32" s="72" t="s">
        <v>105</v>
      </c>
      <c r="D32" s="73" t="s">
        <v>61</v>
      </c>
      <c r="E32" s="48">
        <f t="shared" si="0"/>
        <v>222</v>
      </c>
      <c r="F32" s="45">
        <f t="shared" si="1"/>
        <v>222</v>
      </c>
      <c r="G32" s="36">
        <f t="shared" si="2"/>
        <v>307</v>
      </c>
      <c r="H32" s="49"/>
      <c r="I32" s="38">
        <f>LOOKUP(H32,Poängberäkning!$B$6:$B$97,Poängberäkning!$C$6:$C$97)</f>
        <v>0</v>
      </c>
      <c r="J32" s="49"/>
      <c r="K32" s="38">
        <f>LOOKUP(J32,Poängberäkning!$B$6:$B$97,Poängberäkning!$C$6:$C$97)</f>
        <v>0</v>
      </c>
      <c r="L32" s="49">
        <v>23</v>
      </c>
      <c r="M32" s="38">
        <f>LOOKUP(L32,Poängberäkning!$B$6:$B$97,Poängberäkning!$C$6:$C$97)</f>
        <v>28</v>
      </c>
      <c r="N32" s="49">
        <v>21</v>
      </c>
      <c r="O32" s="38">
        <f>LOOKUP(N32,Poängberäkning!$B$6:$B$97,Poängberäkning!$C$6:$C$97)</f>
        <v>30</v>
      </c>
      <c r="P32" s="49">
        <v>21</v>
      </c>
      <c r="Q32" s="38">
        <f>LOOKUP(P32,Poängberäkning!$B$6:$B$97,Poängberäkning!$C$6:$C$97)</f>
        <v>30</v>
      </c>
      <c r="R32" s="49">
        <v>22</v>
      </c>
      <c r="S32" s="38">
        <f>LOOKUP(R32,Poängberäkning!$B$6:$B$97,Poängberäkning!$C$6:$C$97)</f>
        <v>29</v>
      </c>
      <c r="T32" s="60">
        <v>28</v>
      </c>
      <c r="U32" s="39">
        <f>LOOKUP(T32,Poängberäkning!$B$6:$B$97,Poängberäkning!$C$6:$C$97)</f>
        <v>23</v>
      </c>
      <c r="V32" s="50">
        <v>31</v>
      </c>
      <c r="W32" s="39">
        <f>LOOKUP(V32,Poängberäkning!$B$6:$B$97,Poängberäkning!$C$6:$C$97)</f>
        <v>20</v>
      </c>
      <c r="X32" s="50"/>
      <c r="Y32" s="39">
        <f>LOOKUP(X32,Poängberäkning!$B$6:$B$97,Poängberäkning!$C$6:$C$97)</f>
        <v>0</v>
      </c>
      <c r="Z32" s="50"/>
      <c r="AA32" s="39">
        <f>LOOKUP(Z32,Poängberäkning!$B$6:$B$97,Poängberäkning!$C$6:$C$97)</f>
        <v>0</v>
      </c>
      <c r="AB32" s="50">
        <v>22</v>
      </c>
      <c r="AC32" s="39">
        <f>LOOKUP(AB32,Poängberäkning!$B$6:$B$97,Poängberäkning!$C$6:$C$97)</f>
        <v>29</v>
      </c>
      <c r="AD32" s="50">
        <v>28</v>
      </c>
      <c r="AE32" s="39">
        <f>LOOKUP(AD32,Poängberäkning!$B$6:$B$97,Poängberäkning!$C$6:$C$97)</f>
        <v>23</v>
      </c>
      <c r="AF32" s="51">
        <v>28</v>
      </c>
      <c r="AG32" s="40">
        <f>LOOKUP(AF32,Poängberäkning!$B$6:$B$97,Poängberäkning!$C$6:$C$97)</f>
        <v>23</v>
      </c>
      <c r="AH32" s="51">
        <v>32</v>
      </c>
      <c r="AI32" s="137">
        <f>LOOKUP(AH32,Poängberäkning!$B$6:$B$97,Poängberäkning!$C$6:$C$97)</f>
        <v>19</v>
      </c>
      <c r="AJ32" s="97"/>
      <c r="AK32" s="62">
        <f>LOOKUP(AJ32,Poängberäkning!$B$6:$B$97,Poängberäkning!$C$6:$C$97)</f>
        <v>0</v>
      </c>
      <c r="AL32" s="97"/>
      <c r="AM32" s="62">
        <f>LOOKUP(AL32,Poängberäkning!$B$6:$B$97,Poängberäkning!$C$6:$C$97)</f>
        <v>0</v>
      </c>
      <c r="AN32" s="97">
        <v>24</v>
      </c>
      <c r="AO32" s="138">
        <f>LOOKUP(AN32,Poängberäkning!$B$6:$B$97,Poängberäkning!$C$6:$C$97)</f>
        <v>27</v>
      </c>
      <c r="AP32" s="97">
        <v>25</v>
      </c>
      <c r="AQ32" s="140">
        <f>LOOKUP(AP32,Poängberäkning!$B$6:$B$97,Poängberäkning!$C$6:$C$97)</f>
        <v>26</v>
      </c>
      <c r="AR32" s="66">
        <f>LARGE(($I32,$K32,$M32,$O32,$Q32,$S32,$U32,$W32,$Y32,$AA32,$AC32,$AE32,$AG32,$AI32,$AK32,$AM32,$AO32,$AQ32),1)</f>
        <v>30</v>
      </c>
      <c r="AS32" s="63">
        <f>LARGE(($I32,$K32,$M32,$O32,$Q32,$S32,$U32,$W32,$Y32,$AA32,$AC32,$AE32,$AG32,$AI32,$AK32,$AM32,$AO32,$AQ32),2)</f>
        <v>30</v>
      </c>
      <c r="AT32" s="63">
        <f>LARGE(($I32,$K32,$M32,$O32,$Q32,$S32,$U32,$W32,$Y32,$AA32,$AC32,$AE32,$AG32,$AI32,$AK32,$AM32,$AO32,$AQ32),3)</f>
        <v>29</v>
      </c>
      <c r="AU32" s="63">
        <f>LARGE(($I32,$K32,$M32,$O32,$Q32,$S32,$U32,$W32,$Y32,$AA32,$AC32,$AE32,$AG32,$AI32,$AK32,$AM32,$AO32,$AQ32),4)</f>
        <v>29</v>
      </c>
      <c r="AV32" s="63">
        <f>LARGE(($I32,$K32,$M32,$O32,$Q32,$S32,$U32,$W32,$Y32,$AA32,$AC32,$AE32,$AG32,$AI32,$AK32,$AM32,$AO32,$AQ32),5)</f>
        <v>28</v>
      </c>
      <c r="AW32" s="63">
        <f>LARGE(($I32,$K32,$M32,$O32,$Q32,$S32,$U32,$W32,$Y32,$AA32,$AC32,$AE32,$AG32,$AI32,$AK32,$AM32,$AO32,$AQ32),6)</f>
        <v>27</v>
      </c>
      <c r="AX32" s="63">
        <f>LARGE(($I32,$K32,$M32,$O32,$Q32,$S32,$U32,$W32,$Y32,$AA32,$AC32,$AE32,$AG32,$AI32,$AK32,$AM32,$AO32,$AQ32),7)</f>
        <v>26</v>
      </c>
      <c r="AY32" s="63">
        <f>LARGE(($I32,$K32,$M32,$O32,$Q32,$S32,$U32,$W32,$Y32,$AA32,$AC32,$AE32,$AG32,$AI32,$AK32,$AM32,$AO32,$AQ32),8)</f>
        <v>23</v>
      </c>
    </row>
    <row r="33" spans="1:51" ht="16.5" thickBot="1">
      <c r="A33" s="134">
        <f t="shared" si="3"/>
        <v>29</v>
      </c>
      <c r="B33" s="37">
        <v>1997</v>
      </c>
      <c r="C33" s="72" t="s">
        <v>99</v>
      </c>
      <c r="D33" s="73" t="s">
        <v>67</v>
      </c>
      <c r="E33" s="48">
        <f t="shared" si="0"/>
        <v>221</v>
      </c>
      <c r="F33" s="45">
        <f t="shared" si="1"/>
        <v>221</v>
      </c>
      <c r="G33" s="36">
        <f t="shared" si="2"/>
        <v>326</v>
      </c>
      <c r="H33" s="49">
        <v>28</v>
      </c>
      <c r="I33" s="38">
        <f>LOOKUP(H33,Poängberäkning!$B$6:$B$97,Poängberäkning!$C$6:$C$97)</f>
        <v>23</v>
      </c>
      <c r="J33" s="49"/>
      <c r="K33" s="38">
        <f>LOOKUP(J33,Poängberäkning!$B$6:$B$97,Poängberäkning!$C$6:$C$97)</f>
        <v>0</v>
      </c>
      <c r="L33" s="49">
        <v>24</v>
      </c>
      <c r="M33" s="38">
        <f>LOOKUP(L33,Poängberäkning!$B$6:$B$97,Poängberäkning!$C$6:$C$97)</f>
        <v>27</v>
      </c>
      <c r="N33" s="49">
        <v>22</v>
      </c>
      <c r="O33" s="38">
        <f>LOOKUP(N33,Poängberäkning!$B$6:$B$97,Poängberäkning!$C$6:$C$97)</f>
        <v>29</v>
      </c>
      <c r="P33" s="49">
        <v>28</v>
      </c>
      <c r="Q33" s="38">
        <f>LOOKUP(P33,Poängberäkning!$B$6:$B$97,Poängberäkning!$C$6:$C$97)</f>
        <v>23</v>
      </c>
      <c r="R33" s="49"/>
      <c r="S33" s="38">
        <f>LOOKUP(R33,Poängberäkning!$B$6:$B$97,Poängberäkning!$C$6:$C$97)</f>
        <v>0</v>
      </c>
      <c r="T33" s="60">
        <v>24</v>
      </c>
      <c r="U33" s="39">
        <f>LOOKUP(T33,Poängberäkning!$B$6:$B$97,Poängberäkning!$C$6:$C$97)</f>
        <v>27</v>
      </c>
      <c r="V33" s="50">
        <v>30</v>
      </c>
      <c r="W33" s="39">
        <f>LOOKUP(V33,Poängberäkning!$B$6:$B$97,Poängberäkning!$C$6:$C$97)</f>
        <v>21</v>
      </c>
      <c r="X33" s="50">
        <v>32</v>
      </c>
      <c r="Y33" s="39">
        <f>LOOKUP(X33,Poängberäkning!$B$6:$B$97,Poängberäkning!$C$6:$C$97)</f>
        <v>19</v>
      </c>
      <c r="Z33" s="50">
        <v>24</v>
      </c>
      <c r="AA33" s="39">
        <f>LOOKUP(Z33,Poängberäkning!$B$6:$B$97,Poängberäkning!$C$6:$C$97)</f>
        <v>27</v>
      </c>
      <c r="AB33" s="50">
        <v>26</v>
      </c>
      <c r="AC33" s="39">
        <f>LOOKUP(AB33,Poängberäkning!$B$6:$B$97,Poängberäkning!$C$6:$C$97)</f>
        <v>25</v>
      </c>
      <c r="AD33" s="50"/>
      <c r="AE33" s="39">
        <f>LOOKUP(AD33,Poängberäkning!$B$6:$B$97,Poängberäkning!$C$6:$C$97)</f>
        <v>0</v>
      </c>
      <c r="AF33" s="51">
        <v>30</v>
      </c>
      <c r="AG33" s="40">
        <f>LOOKUP(AF33,Poängberäkning!$B$6:$B$97,Poängberäkning!$C$6:$C$97)</f>
        <v>21</v>
      </c>
      <c r="AH33" s="51">
        <v>30</v>
      </c>
      <c r="AI33" s="137">
        <f>LOOKUP(AH33,Poängberäkning!$B$6:$B$97,Poängberäkning!$C$6:$C$97)</f>
        <v>21</v>
      </c>
      <c r="AJ33" s="97"/>
      <c r="AK33" s="62">
        <f>LOOKUP(AJ33,Poängberäkning!$B$6:$B$97,Poängberäkning!$C$6:$C$97)</f>
        <v>0</v>
      </c>
      <c r="AL33" s="97"/>
      <c r="AM33" s="62">
        <f>LOOKUP(AL33,Poängberäkning!$B$6:$B$97,Poängberäkning!$C$6:$C$97)</f>
        <v>0</v>
      </c>
      <c r="AN33" s="97">
        <v>17</v>
      </c>
      <c r="AO33" s="138">
        <f>LOOKUP(AN33,Poängberäkning!$B$6:$B$97,Poängberäkning!$C$6:$C$97)</f>
        <v>34</v>
      </c>
      <c r="AP33" s="97">
        <v>22</v>
      </c>
      <c r="AQ33" s="140">
        <f>LOOKUP(AP33,Poängberäkning!$B$6:$B$97,Poängberäkning!$C$6:$C$97)</f>
        <v>29</v>
      </c>
      <c r="AR33" s="66">
        <f>LARGE(($I33,$K33,$M33,$O33,$Q33,$S33,$U33,$W33,$Y33,$AA33,$AC33,$AE33,$AG33,$AI33,$AK33,$AM33,$AO33,$AQ33),1)</f>
        <v>34</v>
      </c>
      <c r="AS33" s="63">
        <f>LARGE(($I33,$K33,$M33,$O33,$Q33,$S33,$U33,$W33,$Y33,$AA33,$AC33,$AE33,$AG33,$AI33,$AK33,$AM33,$AO33,$AQ33),2)</f>
        <v>29</v>
      </c>
      <c r="AT33" s="63">
        <f>LARGE(($I33,$K33,$M33,$O33,$Q33,$S33,$U33,$W33,$Y33,$AA33,$AC33,$AE33,$AG33,$AI33,$AK33,$AM33,$AO33,$AQ33),3)</f>
        <v>29</v>
      </c>
      <c r="AU33" s="63">
        <f>LARGE(($I33,$K33,$M33,$O33,$Q33,$S33,$U33,$W33,$Y33,$AA33,$AC33,$AE33,$AG33,$AI33,$AK33,$AM33,$AO33,$AQ33),4)</f>
        <v>27</v>
      </c>
      <c r="AV33" s="63">
        <f>LARGE(($I33,$K33,$M33,$O33,$Q33,$S33,$U33,$W33,$Y33,$AA33,$AC33,$AE33,$AG33,$AI33,$AK33,$AM33,$AO33,$AQ33),5)</f>
        <v>27</v>
      </c>
      <c r="AW33" s="63">
        <f>LARGE(($I33,$K33,$M33,$O33,$Q33,$S33,$U33,$W33,$Y33,$AA33,$AC33,$AE33,$AG33,$AI33,$AK33,$AM33,$AO33,$AQ33),6)</f>
        <v>27</v>
      </c>
      <c r="AX33" s="63">
        <f>LARGE(($I33,$K33,$M33,$O33,$Q33,$S33,$U33,$W33,$Y33,$AA33,$AC33,$AE33,$AG33,$AI33,$AK33,$AM33,$AO33,$AQ33),7)</f>
        <v>25</v>
      </c>
      <c r="AY33" s="63">
        <f>LARGE(($I33,$K33,$M33,$O33,$Q33,$S33,$U33,$W33,$Y33,$AA33,$AC33,$AE33,$AG33,$AI33,$AK33,$AM33,$AO33,$AQ33),8)</f>
        <v>23</v>
      </c>
    </row>
    <row r="34" spans="1:51" ht="16.5" thickBot="1">
      <c r="A34" s="134">
        <f t="shared" si="3"/>
        <v>30</v>
      </c>
      <c r="B34" s="37">
        <v>1998</v>
      </c>
      <c r="C34" s="72" t="s">
        <v>178</v>
      </c>
      <c r="D34" s="73" t="s">
        <v>54</v>
      </c>
      <c r="E34" s="48">
        <f t="shared" si="0"/>
        <v>220</v>
      </c>
      <c r="F34" s="45">
        <f t="shared" si="1"/>
        <v>220</v>
      </c>
      <c r="G34" s="36">
        <f t="shared" si="2"/>
        <v>302</v>
      </c>
      <c r="H34" s="49">
        <v>27</v>
      </c>
      <c r="I34" s="38">
        <f>LOOKUP(H34,Poängberäkning!$B$6:$B$97,Poängberäkning!$C$6:$C$97)</f>
        <v>24</v>
      </c>
      <c r="J34" s="49"/>
      <c r="K34" s="38">
        <f>LOOKUP(J34,Poängberäkning!$B$6:$B$97,Poängberäkning!$C$6:$C$97)</f>
        <v>0</v>
      </c>
      <c r="L34" s="49">
        <v>22</v>
      </c>
      <c r="M34" s="38">
        <f>LOOKUP(L34,Poängberäkning!$B$6:$B$97,Poängberäkning!$C$6:$C$97)</f>
        <v>29</v>
      </c>
      <c r="N34" s="49"/>
      <c r="O34" s="38">
        <f>LOOKUP(N34,Poängberäkning!$B$6:$B$97,Poängberäkning!$C$6:$C$97)</f>
        <v>0</v>
      </c>
      <c r="P34" s="49">
        <v>20</v>
      </c>
      <c r="Q34" s="38">
        <f>LOOKUP(P34,Poängberäkning!$B$6:$B$97,Poängberäkning!$C$6:$C$97)</f>
        <v>31</v>
      </c>
      <c r="R34" s="49"/>
      <c r="S34" s="38">
        <f>LOOKUP(R34,Poängberäkning!$B$6:$B$97,Poängberäkning!$C$6:$C$97)</f>
        <v>0</v>
      </c>
      <c r="T34" s="60"/>
      <c r="U34" s="39">
        <f>LOOKUP(T34,Poängberäkning!$B$6:$B$97,Poängberäkning!$C$6:$C$97)</f>
        <v>0</v>
      </c>
      <c r="V34" s="50">
        <v>22</v>
      </c>
      <c r="W34" s="39">
        <f>LOOKUP(V34,Poängberäkning!$B$6:$B$97,Poängberäkning!$C$6:$C$97)</f>
        <v>29</v>
      </c>
      <c r="X34" s="50">
        <v>34</v>
      </c>
      <c r="Y34" s="39">
        <f>LOOKUP(X34,Poängberäkning!$B$6:$B$97,Poängberäkning!$C$6:$C$97)</f>
        <v>17</v>
      </c>
      <c r="Z34" s="50">
        <v>33</v>
      </c>
      <c r="AA34" s="39">
        <f>LOOKUP(Z34,Poängberäkning!$B$6:$B$97,Poängberäkning!$C$6:$C$97)</f>
        <v>18</v>
      </c>
      <c r="AB34" s="50">
        <v>25</v>
      </c>
      <c r="AC34" s="39">
        <f>LOOKUP(AB34,Poängberäkning!$B$6:$B$97,Poängberäkning!$C$6:$C$97)</f>
        <v>26</v>
      </c>
      <c r="AD34" s="50">
        <v>22</v>
      </c>
      <c r="AE34" s="39">
        <f>LOOKUP(AD34,Poängberäkning!$B$6:$B$97,Poängberäkning!$C$6:$C$97)</f>
        <v>29</v>
      </c>
      <c r="AF34" s="51">
        <v>26</v>
      </c>
      <c r="AG34" s="40">
        <f>LOOKUP(AF34,Poängberäkning!$B$6:$B$97,Poängberäkning!$C$6:$C$97)</f>
        <v>25</v>
      </c>
      <c r="AH34" s="51">
        <v>27</v>
      </c>
      <c r="AI34" s="137">
        <f>LOOKUP(AH34,Poängberäkning!$B$6:$B$97,Poängberäkning!$C$6:$C$97)</f>
        <v>24</v>
      </c>
      <c r="AJ34" s="97"/>
      <c r="AK34" s="62">
        <f>LOOKUP(AJ34,Poängberäkning!$B$6:$B$97,Poängberäkning!$C$6:$C$97)</f>
        <v>0</v>
      </c>
      <c r="AL34" s="97"/>
      <c r="AM34" s="62">
        <f>LOOKUP(AL34,Poängberäkning!$B$6:$B$97,Poängberäkning!$C$6:$C$97)</f>
        <v>0</v>
      </c>
      <c r="AN34" s="97">
        <v>28</v>
      </c>
      <c r="AO34" s="138">
        <f>LOOKUP(AN34,Poängberäkning!$B$6:$B$97,Poängberäkning!$C$6:$C$97)</f>
        <v>23</v>
      </c>
      <c r="AP34" s="97">
        <v>24</v>
      </c>
      <c r="AQ34" s="140">
        <f>LOOKUP(AP34,Poängberäkning!$B$6:$B$97,Poängberäkning!$C$6:$C$97)</f>
        <v>27</v>
      </c>
      <c r="AR34" s="66">
        <f>LARGE(($I34,$K34,$M34,$O34,$Q34,$S34,$U34,$W34,$Y34,$AA34,$AC34,$AE34,$AG34,$AI34,$AK34,$AM34,$AO34,$AQ34),1)</f>
        <v>31</v>
      </c>
      <c r="AS34" s="63">
        <f>LARGE(($I34,$K34,$M34,$O34,$Q34,$S34,$U34,$W34,$Y34,$AA34,$AC34,$AE34,$AG34,$AI34,$AK34,$AM34,$AO34,$AQ34),2)</f>
        <v>29</v>
      </c>
      <c r="AT34" s="63">
        <f>LARGE(($I34,$K34,$M34,$O34,$Q34,$S34,$U34,$W34,$Y34,$AA34,$AC34,$AE34,$AG34,$AI34,$AK34,$AM34,$AO34,$AQ34),3)</f>
        <v>29</v>
      </c>
      <c r="AU34" s="63">
        <f>LARGE(($I34,$K34,$M34,$O34,$Q34,$S34,$U34,$W34,$Y34,$AA34,$AC34,$AE34,$AG34,$AI34,$AK34,$AM34,$AO34,$AQ34),4)</f>
        <v>29</v>
      </c>
      <c r="AV34" s="63">
        <f>LARGE(($I34,$K34,$M34,$O34,$Q34,$S34,$U34,$W34,$Y34,$AA34,$AC34,$AE34,$AG34,$AI34,$AK34,$AM34,$AO34,$AQ34),5)</f>
        <v>27</v>
      </c>
      <c r="AW34" s="63">
        <f>LARGE(($I34,$K34,$M34,$O34,$Q34,$S34,$U34,$W34,$Y34,$AA34,$AC34,$AE34,$AG34,$AI34,$AK34,$AM34,$AO34,$AQ34),6)</f>
        <v>26</v>
      </c>
      <c r="AX34" s="63">
        <f>LARGE(($I34,$K34,$M34,$O34,$Q34,$S34,$U34,$W34,$Y34,$AA34,$AC34,$AE34,$AG34,$AI34,$AK34,$AM34,$AO34,$AQ34),7)</f>
        <v>25</v>
      </c>
      <c r="AY34" s="63">
        <f>LARGE(($I34,$K34,$M34,$O34,$Q34,$S34,$U34,$W34,$Y34,$AA34,$AC34,$AE34,$AG34,$AI34,$AK34,$AM34,$AO34,$AQ34),8)</f>
        <v>24</v>
      </c>
    </row>
    <row r="35" spans="1:51" ht="16.5" thickBot="1">
      <c r="A35" s="134">
        <f t="shared" si="3"/>
        <v>31</v>
      </c>
      <c r="B35" s="37">
        <v>1998</v>
      </c>
      <c r="C35" s="72" t="s">
        <v>172</v>
      </c>
      <c r="D35" s="73" t="s">
        <v>124</v>
      </c>
      <c r="E35" s="48">
        <f t="shared" si="0"/>
        <v>212</v>
      </c>
      <c r="F35" s="45">
        <f t="shared" si="1"/>
        <v>212</v>
      </c>
      <c r="G35" s="36">
        <f t="shared" si="2"/>
        <v>240</v>
      </c>
      <c r="H35" s="49"/>
      <c r="I35" s="38">
        <f>LOOKUP(H35,Poängberäkning!$B$6:$B$97,Poängberäkning!$C$6:$C$97)</f>
        <v>0</v>
      </c>
      <c r="J35" s="49"/>
      <c r="K35" s="38">
        <f>LOOKUP(J35,Poängberäkning!$B$6:$B$97,Poängberäkning!$C$6:$C$97)</f>
        <v>0</v>
      </c>
      <c r="L35" s="49"/>
      <c r="M35" s="38">
        <f>LOOKUP(L35,Poängberäkning!$B$6:$B$97,Poängberäkning!$C$6:$C$97)</f>
        <v>0</v>
      </c>
      <c r="N35" s="49"/>
      <c r="O35" s="38">
        <f>LOOKUP(N35,Poängberäkning!$B$6:$B$97,Poängberäkning!$C$6:$C$97)</f>
        <v>0</v>
      </c>
      <c r="P35" s="49"/>
      <c r="Q35" s="38">
        <f>LOOKUP(P35,Poängberäkning!$B$6:$B$97,Poängberäkning!$C$6:$C$97)</f>
        <v>0</v>
      </c>
      <c r="R35" s="49"/>
      <c r="S35" s="38">
        <f>LOOKUP(R35,Poängberäkning!$B$6:$B$97,Poängberäkning!$C$6:$C$97)</f>
        <v>0</v>
      </c>
      <c r="T35" s="60">
        <v>25</v>
      </c>
      <c r="U35" s="39">
        <f>LOOKUP(T35,Poängberäkning!$B$6:$B$97,Poängberäkning!$C$6:$C$97)</f>
        <v>26</v>
      </c>
      <c r="V35" s="50">
        <v>26</v>
      </c>
      <c r="W35" s="39">
        <f>LOOKUP(V35,Poängberäkning!$B$6:$B$97,Poängberäkning!$C$6:$C$97)</f>
        <v>25</v>
      </c>
      <c r="X35" s="50">
        <v>38</v>
      </c>
      <c r="Y35" s="39">
        <f>LOOKUP(X35,Poängberäkning!$B$6:$B$97,Poängberäkning!$C$6:$C$97)</f>
        <v>13</v>
      </c>
      <c r="Z35" s="50">
        <v>32</v>
      </c>
      <c r="AA35" s="39">
        <f>LOOKUP(Z35,Poängberäkning!$B$6:$B$97,Poängberäkning!$C$6:$C$97)</f>
        <v>19</v>
      </c>
      <c r="AB35" s="50">
        <v>30</v>
      </c>
      <c r="AC35" s="39">
        <f>LOOKUP(AB35,Poängberäkning!$B$6:$B$97,Poängberäkning!$C$6:$C$97)</f>
        <v>21</v>
      </c>
      <c r="AD35" s="50">
        <v>27</v>
      </c>
      <c r="AE35" s="39">
        <f>LOOKUP(AD35,Poängberäkning!$B$6:$B$97,Poängberäkning!$C$6:$C$97)</f>
        <v>24</v>
      </c>
      <c r="AF35" s="51">
        <v>36</v>
      </c>
      <c r="AG35" s="40">
        <f>LOOKUP(AF35,Poängberäkning!$B$6:$B$97,Poängberäkning!$C$6:$C$97)</f>
        <v>15</v>
      </c>
      <c r="AH35" s="52">
        <v>15</v>
      </c>
      <c r="AI35" s="137">
        <f>LOOKUP(AH35,Poängberäkning!$B$6:$B$97,Poängberäkning!$C$6:$C$97)</f>
        <v>36</v>
      </c>
      <c r="AJ35" s="97"/>
      <c r="AK35" s="62">
        <f>LOOKUP(AJ35,Poängberäkning!$B$6:$B$97,Poängberäkning!$C$6:$C$97)</f>
        <v>0</v>
      </c>
      <c r="AL35" s="97"/>
      <c r="AM35" s="62">
        <f>LOOKUP(AL35,Poängberäkning!$B$6:$B$97,Poängberäkning!$C$6:$C$97)</f>
        <v>0</v>
      </c>
      <c r="AN35" s="97">
        <v>21</v>
      </c>
      <c r="AO35" s="138">
        <f>LOOKUP(AN35,Poängberäkning!$B$6:$B$97,Poängberäkning!$C$6:$C$97)</f>
        <v>30</v>
      </c>
      <c r="AP35" s="97">
        <v>20</v>
      </c>
      <c r="AQ35" s="140">
        <f>LOOKUP(AP35,Poängberäkning!$B$6:$B$97,Poängberäkning!$C$6:$C$97)</f>
        <v>31</v>
      </c>
      <c r="AR35" s="66">
        <f>LARGE(($I35,$K35,$M35,$O35,$Q35,$S35,$U35,$W35,$Y35,$AA35,$AC35,$AE35,$AG35,$AI35,$AK35,$AM35,$AO35,$AQ35),1)</f>
        <v>36</v>
      </c>
      <c r="AS35" s="63">
        <f>LARGE(($I35,$K35,$M35,$O35,$Q35,$S35,$U35,$W35,$Y35,$AA35,$AC35,$AE35,$AG35,$AI35,$AK35,$AM35,$AO35,$AQ35),2)</f>
        <v>31</v>
      </c>
      <c r="AT35" s="63">
        <f>LARGE(($I35,$K35,$M35,$O35,$Q35,$S35,$U35,$W35,$Y35,$AA35,$AC35,$AE35,$AG35,$AI35,$AK35,$AM35,$AO35,$AQ35),3)</f>
        <v>30</v>
      </c>
      <c r="AU35" s="63">
        <f>LARGE(($I35,$K35,$M35,$O35,$Q35,$S35,$U35,$W35,$Y35,$AA35,$AC35,$AE35,$AG35,$AI35,$AK35,$AM35,$AO35,$AQ35),4)</f>
        <v>26</v>
      </c>
      <c r="AV35" s="63">
        <f>LARGE(($I35,$K35,$M35,$O35,$Q35,$S35,$U35,$W35,$Y35,$AA35,$AC35,$AE35,$AG35,$AI35,$AK35,$AM35,$AO35,$AQ35),5)</f>
        <v>25</v>
      </c>
      <c r="AW35" s="63">
        <f>LARGE(($I35,$K35,$M35,$O35,$Q35,$S35,$U35,$W35,$Y35,$AA35,$AC35,$AE35,$AG35,$AI35,$AK35,$AM35,$AO35,$AQ35),6)</f>
        <v>24</v>
      </c>
      <c r="AX35" s="63">
        <f>LARGE(($I35,$K35,$M35,$O35,$Q35,$S35,$U35,$W35,$Y35,$AA35,$AC35,$AE35,$AG35,$AI35,$AK35,$AM35,$AO35,$AQ35),7)</f>
        <v>21</v>
      </c>
      <c r="AY35" s="63">
        <f>LARGE(($I35,$K35,$M35,$O35,$Q35,$S35,$U35,$W35,$Y35,$AA35,$AC35,$AE35,$AG35,$AI35,$AK35,$AM35,$AO35,$AQ35),8)</f>
        <v>19</v>
      </c>
    </row>
    <row r="36" spans="1:51" ht="16.5" thickBot="1">
      <c r="A36" s="134">
        <f t="shared" si="3"/>
        <v>32</v>
      </c>
      <c r="B36" s="37">
        <v>1998</v>
      </c>
      <c r="C36" s="109" t="s">
        <v>171</v>
      </c>
      <c r="D36" s="73" t="s">
        <v>20</v>
      </c>
      <c r="E36" s="48">
        <f t="shared" si="0"/>
        <v>200</v>
      </c>
      <c r="F36" s="45">
        <f t="shared" si="1"/>
        <v>200</v>
      </c>
      <c r="G36" s="36">
        <f t="shared" si="2"/>
        <v>200</v>
      </c>
      <c r="H36" s="49">
        <v>33</v>
      </c>
      <c r="I36" s="38">
        <f>LOOKUP(H36,Poängberäkning!$B$6:$B$97,Poängberäkning!$C$6:$C$97)</f>
        <v>18</v>
      </c>
      <c r="J36" s="49">
        <v>26</v>
      </c>
      <c r="K36" s="38">
        <f>LOOKUP(J36,Poängberäkning!$B$6:$B$97,Poängberäkning!$C$6:$C$97)</f>
        <v>25</v>
      </c>
      <c r="L36" s="49"/>
      <c r="M36" s="38">
        <f>LOOKUP(L36,Poängberäkning!$B$6:$B$97,Poängberäkning!$C$6:$C$97)</f>
        <v>0</v>
      </c>
      <c r="N36" s="49"/>
      <c r="O36" s="38">
        <f>LOOKUP(N36,Poängberäkning!$B$6:$B$97,Poängberäkning!$C$6:$C$97)</f>
        <v>0</v>
      </c>
      <c r="P36" s="49"/>
      <c r="Q36" s="38">
        <f>LOOKUP(P36,Poängberäkning!$B$6:$B$97,Poängberäkning!$C$6:$C$97)</f>
        <v>0</v>
      </c>
      <c r="R36" s="49"/>
      <c r="S36" s="38">
        <f>LOOKUP(R36,Poängberäkning!$B$6:$B$97,Poängberäkning!$C$6:$C$97)</f>
        <v>0</v>
      </c>
      <c r="T36" s="60">
        <v>23</v>
      </c>
      <c r="U36" s="39">
        <f>LOOKUP(T36,Poängberäkning!$B$6:$B$97,Poängberäkning!$C$6:$C$97)</f>
        <v>28</v>
      </c>
      <c r="V36" s="50">
        <v>23</v>
      </c>
      <c r="W36" s="39">
        <f>LOOKUP(V36,Poängberäkning!$B$6:$B$97,Poängberäkning!$C$6:$C$97)</f>
        <v>28</v>
      </c>
      <c r="X36" s="50">
        <v>21</v>
      </c>
      <c r="Y36" s="39">
        <f>LOOKUP(X36,Poängberäkning!$B$6:$B$97,Poängberäkning!$C$6:$C$97)</f>
        <v>30</v>
      </c>
      <c r="Z36" s="50">
        <v>29</v>
      </c>
      <c r="AA36" s="39">
        <f>LOOKUP(Z36,Poängberäkning!$B$6:$B$97,Poängberäkning!$C$6:$C$97)</f>
        <v>22</v>
      </c>
      <c r="AB36" s="50">
        <v>27</v>
      </c>
      <c r="AC36" s="39">
        <f>LOOKUP(AB36,Poängberäkning!$B$6:$B$97,Poängberäkning!$C$6:$C$97)</f>
        <v>24</v>
      </c>
      <c r="AD36" s="50">
        <v>26</v>
      </c>
      <c r="AE36" s="39">
        <f>LOOKUP(AD36,Poängberäkning!$B$6:$B$97,Poängberäkning!$C$6:$C$97)</f>
        <v>25</v>
      </c>
      <c r="AF36" s="51"/>
      <c r="AG36" s="40">
        <f>LOOKUP(AF36,Poängberäkning!$B$6:$B$97,Poängberäkning!$C$6:$C$97)</f>
        <v>0</v>
      </c>
      <c r="AH36" s="52"/>
      <c r="AI36" s="137">
        <f>LOOKUP(AH36,Poängberäkning!$B$6:$B$97,Poängberäkning!$C$6:$C$97)</f>
        <v>0</v>
      </c>
      <c r="AJ36" s="97"/>
      <c r="AK36" s="62">
        <f>LOOKUP(AJ36,Poängberäkning!$B$6:$B$97,Poängberäkning!$C$6:$C$97)</f>
        <v>0</v>
      </c>
      <c r="AL36" s="97"/>
      <c r="AM36" s="62">
        <f>LOOKUP(AL36,Poängberäkning!$B$6:$B$97,Poängberäkning!$C$6:$C$97)</f>
        <v>0</v>
      </c>
      <c r="AN36" s="97"/>
      <c r="AO36" s="138">
        <f>LOOKUP(AN36,Poängberäkning!$B$6:$B$97,Poängberäkning!$C$6:$C$97)</f>
        <v>0</v>
      </c>
      <c r="AP36" s="97"/>
      <c r="AQ36" s="140">
        <f>LOOKUP(AP36,Poängberäkning!$B$6:$B$97,Poängberäkning!$C$6:$C$97)</f>
        <v>0</v>
      </c>
      <c r="AR36" s="66">
        <f>LARGE(($I36,$K36,$M36,$O36,$Q36,$S36,$U36,$W36,$Y36,$AA36,$AC36,$AE36,$AG36,$AI36,$AK36,$AM36,$AO36,$AQ36),1)</f>
        <v>30</v>
      </c>
      <c r="AS36" s="63">
        <f>LARGE(($I36,$K36,$M36,$O36,$Q36,$S36,$U36,$W36,$Y36,$AA36,$AC36,$AE36,$AG36,$AI36,$AK36,$AM36,$AO36,$AQ36),2)</f>
        <v>28</v>
      </c>
      <c r="AT36" s="63">
        <f>LARGE(($I36,$K36,$M36,$O36,$Q36,$S36,$U36,$W36,$Y36,$AA36,$AC36,$AE36,$AG36,$AI36,$AK36,$AM36,$AO36,$AQ36),3)</f>
        <v>28</v>
      </c>
      <c r="AU36" s="63">
        <f>LARGE(($I36,$K36,$M36,$O36,$Q36,$S36,$U36,$W36,$Y36,$AA36,$AC36,$AE36,$AG36,$AI36,$AK36,$AM36,$AO36,$AQ36),4)</f>
        <v>25</v>
      </c>
      <c r="AV36" s="63">
        <f>LARGE(($I36,$K36,$M36,$O36,$Q36,$S36,$U36,$W36,$Y36,$AA36,$AC36,$AE36,$AG36,$AI36,$AK36,$AM36,$AO36,$AQ36),5)</f>
        <v>25</v>
      </c>
      <c r="AW36" s="63">
        <f>LARGE(($I36,$K36,$M36,$O36,$Q36,$S36,$U36,$W36,$Y36,$AA36,$AC36,$AE36,$AG36,$AI36,$AK36,$AM36,$AO36,$AQ36),6)</f>
        <v>24</v>
      </c>
      <c r="AX36" s="63">
        <f>LARGE(($I36,$K36,$M36,$O36,$Q36,$S36,$U36,$W36,$Y36,$AA36,$AC36,$AE36,$AG36,$AI36,$AK36,$AM36,$AO36,$AQ36),7)</f>
        <v>22</v>
      </c>
      <c r="AY36" s="63">
        <f>LARGE(($I36,$K36,$M36,$O36,$Q36,$S36,$U36,$W36,$Y36,$AA36,$AC36,$AE36,$AG36,$AI36,$AK36,$AM36,$AO36,$AQ36),8)</f>
        <v>18</v>
      </c>
    </row>
    <row r="37" spans="1:51" ht="16.5" thickBot="1">
      <c r="A37" s="134">
        <f t="shared" si="3"/>
        <v>33</v>
      </c>
      <c r="B37" s="37">
        <v>1997</v>
      </c>
      <c r="C37" s="72" t="s">
        <v>106</v>
      </c>
      <c r="D37" s="73" t="s">
        <v>66</v>
      </c>
      <c r="E37" s="48">
        <f aca="true" t="shared" si="4" ref="E37:E64">SUM(AR37:AY37)</f>
        <v>199</v>
      </c>
      <c r="F37" s="45">
        <f aca="true" t="shared" si="5" ref="F37:F64">SUM(AR37:AY37)</f>
        <v>199</v>
      </c>
      <c r="G37" s="36">
        <f aca="true" t="shared" si="6" ref="G37:G64">I37+K37+M37+O37+Q37+S37+U37+W37+Y37+AA37+AC37+AE37+AG37+AI37+AK37+AM37+AO37+AQ37</f>
        <v>199</v>
      </c>
      <c r="H37" s="49">
        <v>24</v>
      </c>
      <c r="I37" s="38">
        <f>LOOKUP(H37,Poängberäkning!$B$6:$B$97,Poängberäkning!$C$6:$C$97)</f>
        <v>27</v>
      </c>
      <c r="J37" s="49">
        <v>25</v>
      </c>
      <c r="K37" s="38">
        <f>LOOKUP(J37,Poängberäkning!$B$6:$B$97,Poängberäkning!$C$6:$C$97)</f>
        <v>26</v>
      </c>
      <c r="L37" s="49"/>
      <c r="M37" s="38">
        <f>LOOKUP(L37,Poängberäkning!$B$6:$B$97,Poängberäkning!$C$6:$C$97)</f>
        <v>0</v>
      </c>
      <c r="N37" s="49"/>
      <c r="O37" s="38">
        <f>LOOKUP(N37,Poängberäkning!$B$6:$B$97,Poängberäkning!$C$6:$C$97)</f>
        <v>0</v>
      </c>
      <c r="P37" s="49"/>
      <c r="Q37" s="38">
        <f>LOOKUP(P37,Poängberäkning!$B$6:$B$97,Poängberäkning!$C$6:$C$97)</f>
        <v>0</v>
      </c>
      <c r="R37" s="49"/>
      <c r="S37" s="38">
        <f>LOOKUP(R37,Poängberäkning!$B$6:$B$97,Poängberäkning!$C$6:$C$97)</f>
        <v>0</v>
      </c>
      <c r="T37" s="60">
        <v>27</v>
      </c>
      <c r="U37" s="39">
        <f>LOOKUP(T37,Poängberäkning!$B$6:$B$97,Poängberäkning!$C$6:$C$97)</f>
        <v>24</v>
      </c>
      <c r="V37" s="50">
        <v>29</v>
      </c>
      <c r="W37" s="39">
        <f>LOOKUP(V37,Poängberäkning!$B$6:$B$97,Poängberäkning!$C$6:$C$97)</f>
        <v>22</v>
      </c>
      <c r="X37" s="50">
        <v>25</v>
      </c>
      <c r="Y37" s="39">
        <f>LOOKUP(X37,Poängberäkning!$B$6:$B$97,Poängberäkning!$C$6:$C$97)</f>
        <v>26</v>
      </c>
      <c r="Z37" s="50">
        <v>30</v>
      </c>
      <c r="AA37" s="39">
        <f>LOOKUP(Z37,Poängberäkning!$B$6:$B$97,Poängberäkning!$C$6:$C$97)</f>
        <v>21</v>
      </c>
      <c r="AB37" s="50"/>
      <c r="AC37" s="39">
        <f>LOOKUP(AB37,Poängberäkning!$B$6:$B$97,Poängberäkning!$C$6:$C$97)</f>
        <v>0</v>
      </c>
      <c r="AD37" s="50"/>
      <c r="AE37" s="39">
        <f>LOOKUP(AD37,Poängberäkning!$B$6:$B$97,Poängberäkning!$C$6:$C$97)</f>
        <v>0</v>
      </c>
      <c r="AF37" s="51">
        <v>23</v>
      </c>
      <c r="AG37" s="40">
        <f>LOOKUP(AF37,Poängberäkning!$B$6:$B$97,Poängberäkning!$C$6:$C$97)</f>
        <v>28</v>
      </c>
      <c r="AH37" s="52">
        <v>26</v>
      </c>
      <c r="AI37" s="137">
        <f>LOOKUP(AH37,Poängberäkning!$B$6:$B$97,Poängberäkning!$C$6:$C$97)</f>
        <v>25</v>
      </c>
      <c r="AJ37" s="97"/>
      <c r="AK37" s="62">
        <f>LOOKUP(AJ37,Poängberäkning!$B$6:$B$97,Poängberäkning!$C$6:$C$97)</f>
        <v>0</v>
      </c>
      <c r="AL37" s="97"/>
      <c r="AM37" s="62">
        <f>LOOKUP(AL37,Poängberäkning!$B$6:$B$97,Poängberäkning!$C$6:$C$97)</f>
        <v>0</v>
      </c>
      <c r="AN37" s="97"/>
      <c r="AO37" s="138">
        <f>LOOKUP(AN37,Poängberäkning!$B$6:$B$97,Poängberäkning!$C$6:$C$97)</f>
        <v>0</v>
      </c>
      <c r="AP37" s="97"/>
      <c r="AQ37" s="140">
        <f>LOOKUP(AP37,Poängberäkning!$B$6:$B$97,Poängberäkning!$C$6:$C$97)</f>
        <v>0</v>
      </c>
      <c r="AR37" s="66">
        <f>LARGE(($I37,$K37,$M37,$O37,$Q37,$S37,$U37,$W37,$Y37,$AA37,$AC37,$AE37,$AG37,$AI37,$AK37,$AM37,$AO37,$AQ37),1)</f>
        <v>28</v>
      </c>
      <c r="AS37" s="63">
        <f>LARGE(($I37,$K37,$M37,$O37,$Q37,$S37,$U37,$W37,$Y37,$AA37,$AC37,$AE37,$AG37,$AI37,$AK37,$AM37,$AO37,$AQ37),2)</f>
        <v>27</v>
      </c>
      <c r="AT37" s="63">
        <f>LARGE(($I37,$K37,$M37,$O37,$Q37,$S37,$U37,$W37,$Y37,$AA37,$AC37,$AE37,$AG37,$AI37,$AK37,$AM37,$AO37,$AQ37),3)</f>
        <v>26</v>
      </c>
      <c r="AU37" s="63">
        <f>LARGE(($I37,$K37,$M37,$O37,$Q37,$S37,$U37,$W37,$Y37,$AA37,$AC37,$AE37,$AG37,$AI37,$AK37,$AM37,$AO37,$AQ37),4)</f>
        <v>26</v>
      </c>
      <c r="AV37" s="63">
        <f>LARGE(($I37,$K37,$M37,$O37,$Q37,$S37,$U37,$W37,$Y37,$AA37,$AC37,$AE37,$AG37,$AI37,$AK37,$AM37,$AO37,$AQ37),5)</f>
        <v>25</v>
      </c>
      <c r="AW37" s="63">
        <f>LARGE(($I37,$K37,$M37,$O37,$Q37,$S37,$U37,$W37,$Y37,$AA37,$AC37,$AE37,$AG37,$AI37,$AK37,$AM37,$AO37,$AQ37),6)</f>
        <v>24</v>
      </c>
      <c r="AX37" s="63">
        <f>LARGE(($I37,$K37,$M37,$O37,$Q37,$S37,$U37,$W37,$Y37,$AA37,$AC37,$AE37,$AG37,$AI37,$AK37,$AM37,$AO37,$AQ37),7)</f>
        <v>22</v>
      </c>
      <c r="AY37" s="63">
        <f>LARGE(($I37,$K37,$M37,$O37,$Q37,$S37,$U37,$W37,$Y37,$AA37,$AC37,$AE37,$AG37,$AI37,$AK37,$AM37,$AO37,$AQ37),8)</f>
        <v>21</v>
      </c>
    </row>
    <row r="38" spans="1:51" ht="16.5" thickBot="1">
      <c r="A38" s="134">
        <f t="shared" si="3"/>
        <v>34</v>
      </c>
      <c r="B38" s="37">
        <v>1997</v>
      </c>
      <c r="C38" s="72" t="s">
        <v>125</v>
      </c>
      <c r="D38" s="73" t="s">
        <v>124</v>
      </c>
      <c r="E38" s="48">
        <f t="shared" si="4"/>
        <v>199</v>
      </c>
      <c r="F38" s="45">
        <f t="shared" si="5"/>
        <v>199</v>
      </c>
      <c r="G38" s="36">
        <f t="shared" si="6"/>
        <v>368</v>
      </c>
      <c r="H38" s="49">
        <v>30</v>
      </c>
      <c r="I38" s="38">
        <f>LOOKUP(H38,Poängberäkning!$B$6:$B$97,Poängberäkning!$C$6:$C$97)</f>
        <v>21</v>
      </c>
      <c r="J38" s="49">
        <v>30</v>
      </c>
      <c r="K38" s="38">
        <f>LOOKUP(J38,Poängberäkning!$B$6:$B$97,Poängberäkning!$C$6:$C$97)</f>
        <v>21</v>
      </c>
      <c r="L38" s="49">
        <v>28</v>
      </c>
      <c r="M38" s="38">
        <f>LOOKUP(L38,Poängberäkning!$B$6:$B$97,Poängberäkning!$C$6:$C$97)</f>
        <v>23</v>
      </c>
      <c r="N38" s="49">
        <v>26</v>
      </c>
      <c r="O38" s="38">
        <f>LOOKUP(N38,Poängberäkning!$B$6:$B$97,Poängberäkning!$C$6:$C$97)</f>
        <v>25</v>
      </c>
      <c r="P38" s="49">
        <v>26</v>
      </c>
      <c r="Q38" s="38">
        <f>LOOKUP(P38,Poängberäkning!$B$6:$B$97,Poängberäkning!$C$6:$C$97)</f>
        <v>25</v>
      </c>
      <c r="R38" s="49">
        <v>24</v>
      </c>
      <c r="S38" s="38">
        <f>LOOKUP(R38,Poängberäkning!$B$6:$B$97,Poängberäkning!$C$6:$C$97)</f>
        <v>27</v>
      </c>
      <c r="T38" s="60">
        <v>26</v>
      </c>
      <c r="U38" s="39">
        <f>LOOKUP(T38,Poängberäkning!$B$6:$B$97,Poängberäkning!$C$6:$C$97)</f>
        <v>25</v>
      </c>
      <c r="V38" s="50">
        <v>26</v>
      </c>
      <c r="W38" s="39">
        <f>LOOKUP(V38,Poängberäkning!$B$6:$B$97,Poängberäkning!$C$6:$C$97)</f>
        <v>25</v>
      </c>
      <c r="X38" s="50">
        <v>29</v>
      </c>
      <c r="Y38" s="39">
        <f>LOOKUP(X38,Poängberäkning!$B$6:$B$97,Poängberäkning!$C$6:$C$97)</f>
        <v>22</v>
      </c>
      <c r="Z38" s="50">
        <v>30</v>
      </c>
      <c r="AA38" s="39">
        <f>LOOKUP(Z38,Poängberäkning!$B$6:$B$97,Poängberäkning!$C$6:$C$97)</f>
        <v>21</v>
      </c>
      <c r="AB38" s="50">
        <v>31</v>
      </c>
      <c r="AC38" s="39">
        <f>LOOKUP(AB38,Poängberäkning!$B$6:$B$97,Poängberäkning!$C$6:$C$97)</f>
        <v>20</v>
      </c>
      <c r="AD38" s="50">
        <v>25</v>
      </c>
      <c r="AE38" s="39">
        <f>LOOKUP(AD38,Poängberäkning!$B$6:$B$97,Poängberäkning!$C$6:$C$97)</f>
        <v>26</v>
      </c>
      <c r="AF38" s="51">
        <v>29</v>
      </c>
      <c r="AG38" s="40">
        <f>LOOKUP(AF38,Poängberäkning!$B$6:$B$97,Poängberäkning!$C$6:$C$97)</f>
        <v>22</v>
      </c>
      <c r="AH38" s="51">
        <v>28</v>
      </c>
      <c r="AI38" s="137">
        <f>LOOKUP(AH38,Poängberäkning!$B$6:$B$97,Poängberäkning!$C$6:$C$97)</f>
        <v>23</v>
      </c>
      <c r="AJ38" s="97"/>
      <c r="AK38" s="62">
        <f>LOOKUP(AJ38,Poängberäkning!$B$6:$B$97,Poängberäkning!$C$6:$C$97)</f>
        <v>0</v>
      </c>
      <c r="AL38" s="97"/>
      <c r="AM38" s="62">
        <f>LOOKUP(AL38,Poängberäkning!$B$6:$B$97,Poängberäkning!$C$6:$C$97)</f>
        <v>0</v>
      </c>
      <c r="AN38" s="97">
        <v>31</v>
      </c>
      <c r="AO38" s="138">
        <f>LOOKUP(AN38,Poängberäkning!$B$6:$B$97,Poängberäkning!$C$6:$C$97)</f>
        <v>20</v>
      </c>
      <c r="AP38" s="97">
        <v>29</v>
      </c>
      <c r="AQ38" s="140">
        <f>LOOKUP(AP38,Poängberäkning!$B$6:$B$97,Poängberäkning!$C$6:$C$97)</f>
        <v>22</v>
      </c>
      <c r="AR38" s="66">
        <f>LARGE(($I38,$K38,$M38,$O38,$Q38,$S38,$U38,$W38,$Y38,$AA38,$AC38,$AE38,$AG38,$AI38,$AK38,$AM38,$AO38,$AQ38),1)</f>
        <v>27</v>
      </c>
      <c r="AS38" s="63">
        <f>LARGE(($I38,$K38,$M38,$O38,$Q38,$S38,$U38,$W38,$Y38,$AA38,$AC38,$AE38,$AG38,$AI38,$AK38,$AM38,$AO38,$AQ38),2)</f>
        <v>26</v>
      </c>
      <c r="AT38" s="63">
        <f>LARGE(($I38,$K38,$M38,$O38,$Q38,$S38,$U38,$W38,$Y38,$AA38,$AC38,$AE38,$AG38,$AI38,$AK38,$AM38,$AO38,$AQ38),3)</f>
        <v>25</v>
      </c>
      <c r="AU38" s="63">
        <f>LARGE(($I38,$K38,$M38,$O38,$Q38,$S38,$U38,$W38,$Y38,$AA38,$AC38,$AE38,$AG38,$AI38,$AK38,$AM38,$AO38,$AQ38),4)</f>
        <v>25</v>
      </c>
      <c r="AV38" s="63">
        <f>LARGE(($I38,$K38,$M38,$O38,$Q38,$S38,$U38,$W38,$Y38,$AA38,$AC38,$AE38,$AG38,$AI38,$AK38,$AM38,$AO38,$AQ38),5)</f>
        <v>25</v>
      </c>
      <c r="AW38" s="63">
        <f>LARGE(($I38,$K38,$M38,$O38,$Q38,$S38,$U38,$W38,$Y38,$AA38,$AC38,$AE38,$AG38,$AI38,$AK38,$AM38,$AO38,$AQ38),6)</f>
        <v>25</v>
      </c>
      <c r="AX38" s="63">
        <f>LARGE(($I38,$K38,$M38,$O38,$Q38,$S38,$U38,$W38,$Y38,$AA38,$AC38,$AE38,$AG38,$AI38,$AK38,$AM38,$AO38,$AQ38),7)</f>
        <v>23</v>
      </c>
      <c r="AY38" s="63">
        <f>LARGE(($I38,$K38,$M38,$O38,$Q38,$S38,$U38,$W38,$Y38,$AA38,$AC38,$AE38,$AG38,$AI38,$AK38,$AM38,$AO38,$AQ38),8)</f>
        <v>23</v>
      </c>
    </row>
    <row r="39" spans="1:51" ht="16.5" thickBot="1">
      <c r="A39" s="134">
        <f t="shared" si="3"/>
        <v>35</v>
      </c>
      <c r="B39" s="37">
        <v>1998</v>
      </c>
      <c r="C39" s="72" t="s">
        <v>175</v>
      </c>
      <c r="D39" s="73" t="s">
        <v>63</v>
      </c>
      <c r="E39" s="48">
        <f t="shared" si="4"/>
        <v>177</v>
      </c>
      <c r="F39" s="45">
        <f t="shared" si="5"/>
        <v>177</v>
      </c>
      <c r="G39" s="36">
        <f t="shared" si="6"/>
        <v>210</v>
      </c>
      <c r="H39" s="49"/>
      <c r="I39" s="38">
        <f>LOOKUP(H39,Poängberäkning!$B$6:$B$97,Poängberäkning!$C$6:$C$97)</f>
        <v>0</v>
      </c>
      <c r="J39" s="49"/>
      <c r="K39" s="38">
        <f>LOOKUP(J39,Poängberäkning!$B$6:$B$97,Poängberäkning!$C$6:$C$97)</f>
        <v>0</v>
      </c>
      <c r="L39" s="49">
        <v>27</v>
      </c>
      <c r="M39" s="38">
        <f>LOOKUP(L39,Poängberäkning!$B$6:$B$97,Poängberäkning!$C$6:$C$97)</f>
        <v>24</v>
      </c>
      <c r="N39" s="49">
        <v>27</v>
      </c>
      <c r="O39" s="38">
        <f>LOOKUP(N39,Poängberäkning!$B$6:$B$97,Poängberäkning!$C$6:$C$97)</f>
        <v>24</v>
      </c>
      <c r="P39" s="49">
        <v>25</v>
      </c>
      <c r="Q39" s="38">
        <f>LOOKUP(P39,Poängberäkning!$B$6:$B$97,Poängberäkning!$C$6:$C$97)</f>
        <v>26</v>
      </c>
      <c r="R39" s="49">
        <v>25</v>
      </c>
      <c r="S39" s="38">
        <f>LOOKUP(R39,Poängberäkning!$B$6:$B$97,Poängberäkning!$C$6:$C$97)</f>
        <v>26</v>
      </c>
      <c r="T39" s="60">
        <v>31</v>
      </c>
      <c r="U39" s="39">
        <f>LOOKUP(T39,Poängberäkning!$B$6:$B$97,Poängberäkning!$C$6:$C$97)</f>
        <v>20</v>
      </c>
      <c r="V39" s="50">
        <v>33</v>
      </c>
      <c r="W39" s="39">
        <f>LOOKUP(V39,Poängberäkning!$B$6:$B$97,Poängberäkning!$C$6:$C$97)</f>
        <v>18</v>
      </c>
      <c r="X39" s="50"/>
      <c r="Y39" s="39">
        <f>LOOKUP(X39,Poängberäkning!$B$6:$B$97,Poängberäkning!$C$6:$C$97)</f>
        <v>0</v>
      </c>
      <c r="Z39" s="50"/>
      <c r="AA39" s="39">
        <f>LOOKUP(Z39,Poängberäkning!$B$6:$B$97,Poängberäkning!$C$6:$C$97)</f>
        <v>0</v>
      </c>
      <c r="AB39" s="50">
        <v>36</v>
      </c>
      <c r="AC39" s="39">
        <f>LOOKUP(AB39,Poängberäkning!$B$6:$B$97,Poängberäkning!$C$6:$C$97)</f>
        <v>15</v>
      </c>
      <c r="AD39" s="50">
        <v>32</v>
      </c>
      <c r="AE39" s="39">
        <f>LOOKUP(AD39,Poängberäkning!$B$6:$B$97,Poängberäkning!$C$6:$C$97)</f>
        <v>19</v>
      </c>
      <c r="AF39" s="51"/>
      <c r="AG39" s="40">
        <f>LOOKUP(AF39,Poängberäkning!$B$6:$B$97,Poängberäkning!$C$6:$C$97)</f>
        <v>0</v>
      </c>
      <c r="AH39" s="52"/>
      <c r="AI39" s="137">
        <f>LOOKUP(AH39,Poängberäkning!$B$6:$B$97,Poängberäkning!$C$6:$C$97)</f>
        <v>0</v>
      </c>
      <c r="AJ39" s="97"/>
      <c r="AK39" s="62">
        <f>LOOKUP(AJ39,Poängberäkning!$B$6:$B$97,Poängberäkning!$C$6:$C$97)</f>
        <v>0</v>
      </c>
      <c r="AL39" s="97"/>
      <c r="AM39" s="62">
        <f>LOOKUP(AL39,Poängberäkning!$B$6:$B$97,Poängberäkning!$C$6:$C$97)</f>
        <v>0</v>
      </c>
      <c r="AN39" s="97">
        <v>33</v>
      </c>
      <c r="AO39" s="138">
        <f>LOOKUP(AN39,Poängberäkning!$B$6:$B$97,Poängberäkning!$C$6:$C$97)</f>
        <v>18</v>
      </c>
      <c r="AP39" s="97">
        <v>31</v>
      </c>
      <c r="AQ39" s="140">
        <f>LOOKUP(AP39,Poängberäkning!$B$6:$B$97,Poängberäkning!$C$6:$C$97)</f>
        <v>20</v>
      </c>
      <c r="AR39" s="66">
        <f>LARGE(($I39,$K39,$M39,$O39,$Q39,$S39,$U39,$W39,$Y39,$AA39,$AC39,$AE39,$AG39,$AI39,$AK39,$AM39,$AO39,$AQ39),1)</f>
        <v>26</v>
      </c>
      <c r="AS39" s="63">
        <f>LARGE(($I39,$K39,$M39,$O39,$Q39,$S39,$U39,$W39,$Y39,$AA39,$AC39,$AE39,$AG39,$AI39,$AK39,$AM39,$AO39,$AQ39),2)</f>
        <v>26</v>
      </c>
      <c r="AT39" s="63">
        <f>LARGE(($I39,$K39,$M39,$O39,$Q39,$S39,$U39,$W39,$Y39,$AA39,$AC39,$AE39,$AG39,$AI39,$AK39,$AM39,$AO39,$AQ39),3)</f>
        <v>24</v>
      </c>
      <c r="AU39" s="63">
        <f>LARGE(($I39,$K39,$M39,$O39,$Q39,$S39,$U39,$W39,$Y39,$AA39,$AC39,$AE39,$AG39,$AI39,$AK39,$AM39,$AO39,$AQ39),4)</f>
        <v>24</v>
      </c>
      <c r="AV39" s="63">
        <f>LARGE(($I39,$K39,$M39,$O39,$Q39,$S39,$U39,$W39,$Y39,$AA39,$AC39,$AE39,$AG39,$AI39,$AK39,$AM39,$AO39,$AQ39),5)</f>
        <v>20</v>
      </c>
      <c r="AW39" s="63">
        <f>LARGE(($I39,$K39,$M39,$O39,$Q39,$S39,$U39,$W39,$Y39,$AA39,$AC39,$AE39,$AG39,$AI39,$AK39,$AM39,$AO39,$AQ39),6)</f>
        <v>20</v>
      </c>
      <c r="AX39" s="63">
        <f>LARGE(($I39,$K39,$M39,$O39,$Q39,$S39,$U39,$W39,$Y39,$AA39,$AC39,$AE39,$AG39,$AI39,$AK39,$AM39,$AO39,$AQ39),7)</f>
        <v>19</v>
      </c>
      <c r="AY39" s="63">
        <f>LARGE(($I39,$K39,$M39,$O39,$Q39,$S39,$U39,$W39,$Y39,$AA39,$AC39,$AE39,$AG39,$AI39,$AK39,$AM39,$AO39,$AQ39),8)</f>
        <v>18</v>
      </c>
    </row>
    <row r="40" spans="1:51" ht="16.5" thickBot="1">
      <c r="A40" s="134">
        <f t="shared" si="3"/>
        <v>36</v>
      </c>
      <c r="B40" s="37">
        <v>1997</v>
      </c>
      <c r="C40" s="72" t="s">
        <v>107</v>
      </c>
      <c r="D40" s="73" t="s">
        <v>61</v>
      </c>
      <c r="E40" s="48">
        <f t="shared" si="4"/>
        <v>170</v>
      </c>
      <c r="F40" s="45">
        <f t="shared" si="5"/>
        <v>170</v>
      </c>
      <c r="G40" s="36">
        <f t="shared" si="6"/>
        <v>200</v>
      </c>
      <c r="H40" s="49">
        <v>35</v>
      </c>
      <c r="I40" s="38">
        <f>LOOKUP(H40,Poängberäkning!$B$6:$B$97,Poängberäkning!$C$6:$C$97)</f>
        <v>16</v>
      </c>
      <c r="J40" s="49">
        <v>32</v>
      </c>
      <c r="K40" s="38">
        <f>LOOKUP(J40,Poängberäkning!$B$6:$B$97,Poängberäkning!$C$6:$C$97)</f>
        <v>19</v>
      </c>
      <c r="L40" s="49">
        <v>26</v>
      </c>
      <c r="M40" s="38">
        <f>LOOKUP(L40,Poängberäkning!$B$6:$B$97,Poängberäkning!$C$6:$C$97)</f>
        <v>25</v>
      </c>
      <c r="N40" s="49">
        <v>25</v>
      </c>
      <c r="O40" s="38">
        <f>LOOKUP(N40,Poängberäkning!$B$6:$B$97,Poängberäkning!$C$6:$C$97)</f>
        <v>26</v>
      </c>
      <c r="P40" s="49">
        <v>24</v>
      </c>
      <c r="Q40" s="38">
        <f>LOOKUP(P40,Poängberäkning!$B$6:$B$97,Poängberäkning!$C$6:$C$97)</f>
        <v>27</v>
      </c>
      <c r="R40" s="49"/>
      <c r="S40" s="38">
        <f>LOOKUP(R40,Poängberäkning!$B$6:$B$97,Poängberäkning!$C$6:$C$97)</f>
        <v>0</v>
      </c>
      <c r="T40" s="60">
        <v>32</v>
      </c>
      <c r="U40" s="39">
        <f>LOOKUP(T40,Poängberäkning!$B$6:$B$97,Poängberäkning!$C$6:$C$97)</f>
        <v>19</v>
      </c>
      <c r="V40" s="50"/>
      <c r="W40" s="39">
        <f>LOOKUP(V40,Poängberäkning!$B$6:$B$97,Poängberäkning!$C$6:$C$97)</f>
        <v>0</v>
      </c>
      <c r="X40" s="50">
        <v>35</v>
      </c>
      <c r="Y40" s="39">
        <f>LOOKUP(X40,Poängberäkning!$B$6:$B$97,Poängberäkning!$C$6:$C$97)</f>
        <v>16</v>
      </c>
      <c r="Z40" s="50">
        <v>37</v>
      </c>
      <c r="AA40" s="39">
        <f>LOOKUP(Z40,Poängberäkning!$B$6:$B$97,Poängberäkning!$C$6:$C$97)</f>
        <v>14</v>
      </c>
      <c r="AB40" s="50">
        <v>33</v>
      </c>
      <c r="AC40" s="39">
        <f>LOOKUP(AB40,Poängberäkning!$B$6:$B$97,Poängberäkning!$C$6:$C$97)</f>
        <v>18</v>
      </c>
      <c r="AD40" s="50">
        <v>31</v>
      </c>
      <c r="AE40" s="39">
        <f>LOOKUP(AD40,Poängberäkning!$B$6:$B$97,Poängberäkning!$C$6:$C$97)</f>
        <v>20</v>
      </c>
      <c r="AF40" s="51"/>
      <c r="AG40" s="40">
        <f>LOOKUP(AF40,Poängberäkning!$B$6:$B$97,Poängberäkning!$C$6:$C$97)</f>
        <v>0</v>
      </c>
      <c r="AH40" s="51"/>
      <c r="AI40" s="137">
        <f>LOOKUP(AH40,Poängberäkning!$B$6:$B$97,Poängberäkning!$C$6:$C$97)</f>
        <v>0</v>
      </c>
      <c r="AJ40" s="97"/>
      <c r="AK40" s="62">
        <f>LOOKUP(AJ40,Poängberäkning!$B$6:$B$97,Poängberäkning!$C$6:$C$97)</f>
        <v>0</v>
      </c>
      <c r="AL40" s="97"/>
      <c r="AM40" s="62">
        <f>LOOKUP(AL40,Poängberäkning!$B$6:$B$97,Poängberäkning!$C$6:$C$97)</f>
        <v>0</v>
      </c>
      <c r="AN40" s="97"/>
      <c r="AO40" s="138">
        <f>LOOKUP(AN40,Poängberäkning!$B$6:$B$97,Poängberäkning!$C$6:$C$97)</f>
        <v>0</v>
      </c>
      <c r="AP40" s="97"/>
      <c r="AQ40" s="140">
        <f>LOOKUP(AP40,Poängberäkning!$B$6:$B$97,Poängberäkning!$C$6:$C$97)</f>
        <v>0</v>
      </c>
      <c r="AR40" s="66">
        <f>LARGE(($I40,$K40,$M40,$O40,$Q40,$S40,$U40,$W40,$Y40,$AA40,$AC40,$AE40,$AG40,$AI40,$AK40,$AM40,$AO40,$AQ40),1)</f>
        <v>27</v>
      </c>
      <c r="AS40" s="63">
        <f>LARGE(($I40,$K40,$M40,$O40,$Q40,$S40,$U40,$W40,$Y40,$AA40,$AC40,$AE40,$AG40,$AI40,$AK40,$AM40,$AO40,$AQ40),2)</f>
        <v>26</v>
      </c>
      <c r="AT40" s="63">
        <f>LARGE(($I40,$K40,$M40,$O40,$Q40,$S40,$U40,$W40,$Y40,$AA40,$AC40,$AE40,$AG40,$AI40,$AK40,$AM40,$AO40,$AQ40),3)</f>
        <v>25</v>
      </c>
      <c r="AU40" s="63">
        <f>LARGE(($I40,$K40,$M40,$O40,$Q40,$S40,$U40,$W40,$Y40,$AA40,$AC40,$AE40,$AG40,$AI40,$AK40,$AM40,$AO40,$AQ40),4)</f>
        <v>20</v>
      </c>
      <c r="AV40" s="63">
        <f>LARGE(($I40,$K40,$M40,$O40,$Q40,$S40,$U40,$W40,$Y40,$AA40,$AC40,$AE40,$AG40,$AI40,$AK40,$AM40,$AO40,$AQ40),5)</f>
        <v>19</v>
      </c>
      <c r="AW40" s="63">
        <f>LARGE(($I40,$K40,$M40,$O40,$Q40,$S40,$U40,$W40,$Y40,$AA40,$AC40,$AE40,$AG40,$AI40,$AK40,$AM40,$AO40,$AQ40),6)</f>
        <v>19</v>
      </c>
      <c r="AX40" s="63">
        <f>LARGE(($I40,$K40,$M40,$O40,$Q40,$S40,$U40,$W40,$Y40,$AA40,$AC40,$AE40,$AG40,$AI40,$AK40,$AM40,$AO40,$AQ40),7)</f>
        <v>18</v>
      </c>
      <c r="AY40" s="63">
        <f>LARGE(($I40,$K40,$M40,$O40,$Q40,$S40,$U40,$W40,$Y40,$AA40,$AC40,$AE40,$AG40,$AI40,$AK40,$AM40,$AO40,$AQ40),8)</f>
        <v>16</v>
      </c>
    </row>
    <row r="41" spans="1:51" ht="16.5" thickBot="1">
      <c r="A41" s="134">
        <f t="shared" si="3"/>
        <v>37</v>
      </c>
      <c r="B41" s="37">
        <v>1998</v>
      </c>
      <c r="C41" s="72" t="s">
        <v>174</v>
      </c>
      <c r="D41" s="73" t="s">
        <v>61</v>
      </c>
      <c r="E41" s="48">
        <f t="shared" si="4"/>
        <v>162</v>
      </c>
      <c r="F41" s="45">
        <f t="shared" si="5"/>
        <v>162</v>
      </c>
      <c r="G41" s="36">
        <f t="shared" si="6"/>
        <v>162</v>
      </c>
      <c r="H41" s="49"/>
      <c r="I41" s="38">
        <f>LOOKUP(H41,Poängberäkning!$B$6:$B$97,Poängberäkning!$C$6:$C$97)</f>
        <v>0</v>
      </c>
      <c r="J41" s="49"/>
      <c r="K41" s="38">
        <f>LOOKUP(J41,Poängberäkning!$B$6:$B$97,Poängberäkning!$C$6:$C$97)</f>
        <v>0</v>
      </c>
      <c r="L41" s="49"/>
      <c r="M41" s="38">
        <f>LOOKUP(L41,Poängberäkning!$B$6:$B$97,Poängberäkning!$C$6:$C$97)</f>
        <v>0</v>
      </c>
      <c r="N41" s="49"/>
      <c r="O41" s="38">
        <f>LOOKUP(N41,Poängberäkning!$B$6:$B$97,Poängberäkning!$C$6:$C$97)</f>
        <v>0</v>
      </c>
      <c r="P41" s="49"/>
      <c r="Q41" s="38">
        <f>LOOKUP(P41,Poängberäkning!$B$6:$B$97,Poängberäkning!$C$6:$C$97)</f>
        <v>0</v>
      </c>
      <c r="R41" s="49"/>
      <c r="S41" s="38">
        <f>LOOKUP(R41,Poängberäkning!$B$6:$B$97,Poängberäkning!$C$6:$C$97)</f>
        <v>0</v>
      </c>
      <c r="T41" s="60">
        <v>30</v>
      </c>
      <c r="U41" s="39">
        <f>LOOKUP(T41,Poängberäkning!$B$6:$B$97,Poängberäkning!$C$6:$C$97)</f>
        <v>21</v>
      </c>
      <c r="V41" s="50">
        <v>32</v>
      </c>
      <c r="W41" s="39">
        <f>LOOKUP(V41,Poängberäkning!$B$6:$B$97,Poängberäkning!$C$6:$C$97)</f>
        <v>19</v>
      </c>
      <c r="X41" s="50"/>
      <c r="Y41" s="39">
        <f>LOOKUP(X41,Poängberäkning!$B$6:$B$97,Poängberäkning!$C$6:$C$97)</f>
        <v>0</v>
      </c>
      <c r="Z41" s="50"/>
      <c r="AA41" s="39">
        <f>LOOKUP(Z41,Poängberäkning!$B$6:$B$97,Poängberäkning!$C$6:$C$97)</f>
        <v>0</v>
      </c>
      <c r="AB41" s="50">
        <v>32</v>
      </c>
      <c r="AC41" s="39">
        <f>LOOKUP(AB41,Poängberäkning!$B$6:$B$97,Poängberäkning!$C$6:$C$97)</f>
        <v>19</v>
      </c>
      <c r="AD41" s="50">
        <v>30</v>
      </c>
      <c r="AE41" s="39">
        <f>LOOKUP(AD41,Poängberäkning!$B$6:$B$97,Poängberäkning!$C$6:$C$97)</f>
        <v>21</v>
      </c>
      <c r="AF41" s="51">
        <v>35</v>
      </c>
      <c r="AG41" s="40">
        <f>LOOKUP(AF41,Poängberäkning!$B$6:$B$97,Poängberäkning!$C$6:$C$97)</f>
        <v>16</v>
      </c>
      <c r="AH41" s="52">
        <v>33</v>
      </c>
      <c r="AI41" s="137">
        <f>LOOKUP(AH41,Poängberäkning!$B$6:$B$97,Poängberäkning!$C$6:$C$97)</f>
        <v>18</v>
      </c>
      <c r="AJ41" s="97"/>
      <c r="AK41" s="62">
        <f>LOOKUP(AJ41,Poängberäkning!$B$6:$B$97,Poängberäkning!$C$6:$C$97)</f>
        <v>0</v>
      </c>
      <c r="AL41" s="97"/>
      <c r="AM41" s="62">
        <f>LOOKUP(AL41,Poängberäkning!$B$6:$B$97,Poängberäkning!$C$6:$C$97)</f>
        <v>0</v>
      </c>
      <c r="AN41" s="97">
        <v>27</v>
      </c>
      <c r="AO41" s="138">
        <f>LOOKUP(AN41,Poängberäkning!$B$6:$B$97,Poängberäkning!$C$6:$C$97)</f>
        <v>24</v>
      </c>
      <c r="AP41" s="97">
        <v>27</v>
      </c>
      <c r="AQ41" s="140">
        <f>LOOKUP(AP41,Poängberäkning!$B$6:$B$97,Poängberäkning!$C$6:$C$97)</f>
        <v>24</v>
      </c>
      <c r="AR41" s="66">
        <f>LARGE(($I41,$K41,$M41,$O41,$Q41,$S41,$U41,$W41,$Y41,$AA41,$AC41,$AE41,$AG41,$AI41,$AK41,$AM41,$AO41,$AQ41),1)</f>
        <v>24</v>
      </c>
      <c r="AS41" s="63">
        <f>LARGE(($I41,$K41,$M41,$O41,$Q41,$S41,$U41,$W41,$Y41,$AA41,$AC41,$AE41,$AG41,$AI41,$AK41,$AM41,$AO41,$AQ41),2)</f>
        <v>24</v>
      </c>
      <c r="AT41" s="63">
        <f>LARGE(($I41,$K41,$M41,$O41,$Q41,$S41,$U41,$W41,$Y41,$AA41,$AC41,$AE41,$AG41,$AI41,$AK41,$AM41,$AO41,$AQ41),3)</f>
        <v>21</v>
      </c>
      <c r="AU41" s="63">
        <f>LARGE(($I41,$K41,$M41,$O41,$Q41,$S41,$U41,$W41,$Y41,$AA41,$AC41,$AE41,$AG41,$AI41,$AK41,$AM41,$AO41,$AQ41),4)</f>
        <v>21</v>
      </c>
      <c r="AV41" s="63">
        <f>LARGE(($I41,$K41,$M41,$O41,$Q41,$S41,$U41,$W41,$Y41,$AA41,$AC41,$AE41,$AG41,$AI41,$AK41,$AM41,$AO41,$AQ41),5)</f>
        <v>19</v>
      </c>
      <c r="AW41" s="63">
        <f>LARGE(($I41,$K41,$M41,$O41,$Q41,$S41,$U41,$W41,$Y41,$AA41,$AC41,$AE41,$AG41,$AI41,$AK41,$AM41,$AO41,$AQ41),6)</f>
        <v>19</v>
      </c>
      <c r="AX41" s="63">
        <f>LARGE(($I41,$K41,$M41,$O41,$Q41,$S41,$U41,$W41,$Y41,$AA41,$AC41,$AE41,$AG41,$AI41,$AK41,$AM41,$AO41,$AQ41),7)</f>
        <v>18</v>
      </c>
      <c r="AY41" s="63">
        <f>LARGE(($I41,$K41,$M41,$O41,$Q41,$S41,$U41,$W41,$Y41,$AA41,$AC41,$AE41,$AG41,$AI41,$AK41,$AM41,$AO41,$AQ41),8)</f>
        <v>16</v>
      </c>
    </row>
    <row r="42" spans="1:51" ht="16.5" thickBot="1">
      <c r="A42" s="134">
        <f t="shared" si="3"/>
        <v>38</v>
      </c>
      <c r="B42" s="37">
        <v>1998</v>
      </c>
      <c r="C42" s="72" t="s">
        <v>176</v>
      </c>
      <c r="D42" s="73" t="s">
        <v>60</v>
      </c>
      <c r="E42" s="48">
        <f t="shared" si="4"/>
        <v>129</v>
      </c>
      <c r="F42" s="45">
        <f t="shared" si="5"/>
        <v>129</v>
      </c>
      <c r="G42" s="36">
        <f t="shared" si="6"/>
        <v>129</v>
      </c>
      <c r="H42" s="49"/>
      <c r="I42" s="38">
        <f>LOOKUP(H42,Poängberäkning!$B$6:$B$97,Poängberäkning!$C$6:$C$97)</f>
        <v>0</v>
      </c>
      <c r="J42" s="49"/>
      <c r="K42" s="38">
        <f>LOOKUP(J42,Poängberäkning!$B$6:$B$97,Poängberäkning!$C$6:$C$97)</f>
        <v>0</v>
      </c>
      <c r="L42" s="49"/>
      <c r="M42" s="38">
        <f>LOOKUP(L42,Poängberäkning!$B$6:$B$97,Poängberäkning!$C$6:$C$97)</f>
        <v>0</v>
      </c>
      <c r="N42" s="49"/>
      <c r="O42" s="38">
        <f>LOOKUP(N42,Poängberäkning!$B$6:$B$97,Poängberäkning!$C$6:$C$97)</f>
        <v>0</v>
      </c>
      <c r="P42" s="49"/>
      <c r="Q42" s="38">
        <f>LOOKUP(P42,Poängberäkning!$B$6:$B$97,Poängberäkning!$C$6:$C$97)</f>
        <v>0</v>
      </c>
      <c r="R42" s="49"/>
      <c r="S42" s="38">
        <f>LOOKUP(R42,Poängberäkning!$B$6:$B$97,Poängberäkning!$C$6:$C$97)</f>
        <v>0</v>
      </c>
      <c r="T42" s="60">
        <v>33</v>
      </c>
      <c r="U42" s="39">
        <f>LOOKUP(T42,Poängberäkning!$B$6:$B$97,Poängberäkning!$C$6:$C$97)</f>
        <v>18</v>
      </c>
      <c r="V42" s="50">
        <v>35</v>
      </c>
      <c r="W42" s="39">
        <f>LOOKUP(V42,Poängberäkning!$B$6:$B$97,Poängberäkning!$C$6:$C$97)</f>
        <v>16</v>
      </c>
      <c r="X42" s="50"/>
      <c r="Y42" s="39">
        <f>LOOKUP(X42,Poängberäkning!$B$6:$B$97,Poängberäkning!$C$6:$C$97)</f>
        <v>0</v>
      </c>
      <c r="Z42" s="50"/>
      <c r="AA42" s="39">
        <f>LOOKUP(Z42,Poängberäkning!$B$6:$B$97,Poängberäkning!$C$6:$C$97)</f>
        <v>0</v>
      </c>
      <c r="AB42" s="50">
        <v>35</v>
      </c>
      <c r="AC42" s="39">
        <f>LOOKUP(AB42,Poängberäkning!$B$6:$B$97,Poängberäkning!$C$6:$C$97)</f>
        <v>16</v>
      </c>
      <c r="AD42" s="50"/>
      <c r="AE42" s="39">
        <f>LOOKUP(AD42,Poängberäkning!$B$6:$B$97,Poängberäkning!$C$6:$C$97)</f>
        <v>0</v>
      </c>
      <c r="AF42" s="51">
        <v>33</v>
      </c>
      <c r="AG42" s="40">
        <f>LOOKUP(AF42,Poängberäkning!$B$6:$B$97,Poängberäkning!$C$6:$C$97)</f>
        <v>18</v>
      </c>
      <c r="AH42" s="52">
        <v>35</v>
      </c>
      <c r="AI42" s="137">
        <f>LOOKUP(AH42,Poängberäkning!$B$6:$B$97,Poängberäkning!$C$6:$C$97)</f>
        <v>16</v>
      </c>
      <c r="AJ42" s="97"/>
      <c r="AK42" s="62">
        <f>LOOKUP(AJ42,Poängberäkning!$B$6:$B$97,Poängberäkning!$C$6:$C$97)</f>
        <v>0</v>
      </c>
      <c r="AL42" s="97"/>
      <c r="AM42" s="62">
        <f>LOOKUP(AL42,Poängberäkning!$B$6:$B$97,Poängberäkning!$C$6:$C$97)</f>
        <v>0</v>
      </c>
      <c r="AN42" s="97">
        <v>29</v>
      </c>
      <c r="AO42" s="138">
        <f>LOOKUP(AN42,Poängberäkning!$B$6:$B$97,Poängberäkning!$C$6:$C$97)</f>
        <v>22</v>
      </c>
      <c r="AP42" s="97">
        <v>28</v>
      </c>
      <c r="AQ42" s="140">
        <f>LOOKUP(AP42,Poängberäkning!$B$6:$B$97,Poängberäkning!$C$6:$C$97)</f>
        <v>23</v>
      </c>
      <c r="AR42" s="66">
        <f>LARGE(($I42,$K42,$M42,$O42,$Q42,$S42,$U42,$W42,$Y42,$AA42,$AC42,$AE42,$AG42,$AI42,$AK42,$AM42,$AO42,$AQ42),1)</f>
        <v>23</v>
      </c>
      <c r="AS42" s="63">
        <f>LARGE(($I42,$K42,$M42,$O42,$Q42,$S42,$U42,$W42,$Y42,$AA42,$AC42,$AE42,$AG42,$AI42,$AK42,$AM42,$AO42,$AQ42),2)</f>
        <v>22</v>
      </c>
      <c r="AT42" s="63">
        <f>LARGE(($I42,$K42,$M42,$O42,$Q42,$S42,$U42,$W42,$Y42,$AA42,$AC42,$AE42,$AG42,$AI42,$AK42,$AM42,$AO42,$AQ42),3)</f>
        <v>18</v>
      </c>
      <c r="AU42" s="63">
        <f>LARGE(($I42,$K42,$M42,$O42,$Q42,$S42,$U42,$W42,$Y42,$AA42,$AC42,$AE42,$AG42,$AI42,$AK42,$AM42,$AO42,$AQ42),4)</f>
        <v>18</v>
      </c>
      <c r="AV42" s="63">
        <f>LARGE(($I42,$K42,$M42,$O42,$Q42,$S42,$U42,$W42,$Y42,$AA42,$AC42,$AE42,$AG42,$AI42,$AK42,$AM42,$AO42,$AQ42),5)</f>
        <v>16</v>
      </c>
      <c r="AW42" s="63">
        <f>LARGE(($I42,$K42,$M42,$O42,$Q42,$S42,$U42,$W42,$Y42,$AA42,$AC42,$AE42,$AG42,$AI42,$AK42,$AM42,$AO42,$AQ42),6)</f>
        <v>16</v>
      </c>
      <c r="AX42" s="63">
        <f>LARGE(($I42,$K42,$M42,$O42,$Q42,$S42,$U42,$W42,$Y42,$AA42,$AC42,$AE42,$AG42,$AI42,$AK42,$AM42,$AO42,$AQ42),7)</f>
        <v>16</v>
      </c>
      <c r="AY42" s="63">
        <f>LARGE(($I42,$K42,$M42,$O42,$Q42,$S42,$U42,$W42,$Y42,$AA42,$AC42,$AE42,$AG42,$AI42,$AK42,$AM42,$AO42,$AQ42),8)</f>
        <v>0</v>
      </c>
    </row>
    <row r="43" spans="1:51" ht="16.5" thickBot="1">
      <c r="A43" s="134">
        <f t="shared" si="3"/>
        <v>39</v>
      </c>
      <c r="B43" s="37">
        <v>1998</v>
      </c>
      <c r="C43" s="72" t="s">
        <v>183</v>
      </c>
      <c r="D43" s="73" t="s">
        <v>182</v>
      </c>
      <c r="E43" s="48">
        <f t="shared" si="4"/>
        <v>127</v>
      </c>
      <c r="F43" s="45">
        <f t="shared" si="5"/>
        <v>127</v>
      </c>
      <c r="G43" s="36">
        <f t="shared" si="6"/>
        <v>127</v>
      </c>
      <c r="H43" s="49">
        <v>29</v>
      </c>
      <c r="I43" s="38">
        <f>LOOKUP(H43,Poängberäkning!$B$6:$B$97,Poängberäkning!$C$6:$C$97)</f>
        <v>22</v>
      </c>
      <c r="J43" s="49">
        <v>29</v>
      </c>
      <c r="K43" s="38">
        <f>LOOKUP(J43,Poängberäkning!$B$6:$B$97,Poängberäkning!$C$6:$C$97)</f>
        <v>22</v>
      </c>
      <c r="L43" s="49"/>
      <c r="M43" s="38">
        <f>LOOKUP(L43,Poängberäkning!$B$6:$B$97,Poängberäkning!$C$6:$C$97)</f>
        <v>0</v>
      </c>
      <c r="N43" s="49"/>
      <c r="O43" s="38">
        <f>LOOKUP(N43,Poängberäkning!$B$6:$B$97,Poängberäkning!$C$6:$C$97)</f>
        <v>0</v>
      </c>
      <c r="P43" s="49"/>
      <c r="Q43" s="38">
        <f>LOOKUP(P43,Poängberäkning!$B$6:$B$97,Poängberäkning!$C$6:$C$97)</f>
        <v>0</v>
      </c>
      <c r="R43" s="49"/>
      <c r="S43" s="38">
        <f>LOOKUP(R43,Poängberäkning!$B$6:$B$97,Poängberäkning!$C$6:$C$97)</f>
        <v>0</v>
      </c>
      <c r="T43" s="60"/>
      <c r="U43" s="39">
        <f>LOOKUP(T43,Poängberäkning!$B$6:$B$97,Poängberäkning!$C$6:$C$97)</f>
        <v>0</v>
      </c>
      <c r="V43" s="50"/>
      <c r="W43" s="39">
        <f>LOOKUP(V43,Poängberäkning!$B$6:$B$97,Poängberäkning!$C$6:$C$97)</f>
        <v>0</v>
      </c>
      <c r="X43" s="50">
        <v>27</v>
      </c>
      <c r="Y43" s="39">
        <f>LOOKUP(X43,Poängberäkning!$B$6:$B$97,Poängberäkning!$C$6:$C$97)</f>
        <v>24</v>
      </c>
      <c r="Z43" s="50">
        <v>28</v>
      </c>
      <c r="AA43" s="39">
        <f>LOOKUP(Z43,Poängberäkning!$B$6:$B$97,Poängberäkning!$C$6:$C$97)</f>
        <v>23</v>
      </c>
      <c r="AB43" s="50"/>
      <c r="AC43" s="39">
        <f>LOOKUP(AB43,Poängberäkning!$B$6:$B$97,Poängberäkning!$C$6:$C$97)</f>
        <v>0</v>
      </c>
      <c r="AD43" s="50"/>
      <c r="AE43" s="39">
        <f>LOOKUP(AD43,Poängberäkning!$B$6:$B$97,Poängberäkning!$C$6:$C$97)</f>
        <v>0</v>
      </c>
      <c r="AF43" s="51">
        <v>32</v>
      </c>
      <c r="AG43" s="40">
        <f>LOOKUP(AF43,Poängberäkning!$B$6:$B$97,Poängberäkning!$C$6:$C$97)</f>
        <v>19</v>
      </c>
      <c r="AH43" s="52">
        <v>34</v>
      </c>
      <c r="AI43" s="137">
        <f>LOOKUP(AH43,Poängberäkning!$B$6:$B$97,Poängberäkning!$C$6:$C$97)</f>
        <v>17</v>
      </c>
      <c r="AJ43" s="97"/>
      <c r="AK43" s="62">
        <f>LOOKUP(AJ43,Poängberäkning!$B$6:$B$97,Poängberäkning!$C$6:$C$97)</f>
        <v>0</v>
      </c>
      <c r="AL43" s="97"/>
      <c r="AM43" s="62">
        <f>LOOKUP(AL43,Poängberäkning!$B$6:$B$97,Poängberäkning!$C$6:$C$97)</f>
        <v>0</v>
      </c>
      <c r="AN43" s="97"/>
      <c r="AO43" s="138">
        <f>LOOKUP(AN43,Poängberäkning!$B$6:$B$97,Poängberäkning!$C$6:$C$97)</f>
        <v>0</v>
      </c>
      <c r="AP43" s="97"/>
      <c r="AQ43" s="140">
        <f>LOOKUP(AP43,Poängberäkning!$B$6:$B$97,Poängberäkning!$C$6:$C$97)</f>
        <v>0</v>
      </c>
      <c r="AR43" s="66">
        <f>LARGE(($I43,$K43,$M43,$O43,$Q43,$S43,$U43,$W43,$Y43,$AA43,$AC43,$AE43,$AG43,$AI43,$AK43,$AM43,$AO43,$AQ43),1)</f>
        <v>24</v>
      </c>
      <c r="AS43" s="63">
        <f>LARGE(($I43,$K43,$M43,$O43,$Q43,$S43,$U43,$W43,$Y43,$AA43,$AC43,$AE43,$AG43,$AI43,$AK43,$AM43,$AO43,$AQ43),2)</f>
        <v>23</v>
      </c>
      <c r="AT43" s="63">
        <f>LARGE(($I43,$K43,$M43,$O43,$Q43,$S43,$U43,$W43,$Y43,$AA43,$AC43,$AE43,$AG43,$AI43,$AK43,$AM43,$AO43,$AQ43),3)</f>
        <v>22</v>
      </c>
      <c r="AU43" s="63">
        <f>LARGE(($I43,$K43,$M43,$O43,$Q43,$S43,$U43,$W43,$Y43,$AA43,$AC43,$AE43,$AG43,$AI43,$AK43,$AM43,$AO43,$AQ43),4)</f>
        <v>22</v>
      </c>
      <c r="AV43" s="63">
        <f>LARGE(($I43,$K43,$M43,$O43,$Q43,$S43,$U43,$W43,$Y43,$AA43,$AC43,$AE43,$AG43,$AI43,$AK43,$AM43,$AO43,$AQ43),5)</f>
        <v>19</v>
      </c>
      <c r="AW43" s="63">
        <f>LARGE(($I43,$K43,$M43,$O43,$Q43,$S43,$U43,$W43,$Y43,$AA43,$AC43,$AE43,$AG43,$AI43,$AK43,$AM43,$AO43,$AQ43),6)</f>
        <v>17</v>
      </c>
      <c r="AX43" s="63">
        <f>LARGE(($I43,$K43,$M43,$O43,$Q43,$S43,$U43,$W43,$Y43,$AA43,$AC43,$AE43,$AG43,$AI43,$AK43,$AM43,$AO43,$AQ43),7)</f>
        <v>0</v>
      </c>
      <c r="AY43" s="63">
        <f>LARGE(($I43,$K43,$M43,$O43,$Q43,$S43,$U43,$W43,$Y43,$AA43,$AC43,$AE43,$AG43,$AI43,$AK43,$AM43,$AO43,$AQ43),8)</f>
        <v>0</v>
      </c>
    </row>
    <row r="44" spans="1:51" ht="16.5" thickBot="1">
      <c r="A44" s="134">
        <f t="shared" si="3"/>
        <v>40</v>
      </c>
      <c r="B44" s="37">
        <v>1997</v>
      </c>
      <c r="C44" s="72" t="s">
        <v>203</v>
      </c>
      <c r="D44" s="73" t="s">
        <v>56</v>
      </c>
      <c r="E44" s="48">
        <f t="shared" si="4"/>
        <v>116</v>
      </c>
      <c r="F44" s="45">
        <f t="shared" si="5"/>
        <v>116</v>
      </c>
      <c r="G44" s="36">
        <f t="shared" si="6"/>
        <v>116</v>
      </c>
      <c r="H44" s="49"/>
      <c r="I44" s="38">
        <f>LOOKUP(H44,Poängberäkning!$B$6:$B$97,Poängberäkning!$C$6:$C$97)</f>
        <v>0</v>
      </c>
      <c r="J44" s="49"/>
      <c r="K44" s="38">
        <f>LOOKUP(J44,Poängberäkning!$B$6:$B$97,Poängberäkning!$C$6:$C$97)</f>
        <v>0</v>
      </c>
      <c r="L44" s="49"/>
      <c r="M44" s="38">
        <f>LOOKUP(L44,Poängberäkning!$B$6:$B$97,Poängberäkning!$C$6:$C$97)</f>
        <v>0</v>
      </c>
      <c r="N44" s="49"/>
      <c r="O44" s="38">
        <f>LOOKUP(N44,Poängberäkning!$B$6:$B$97,Poängberäkning!$C$6:$C$97)</f>
        <v>0</v>
      </c>
      <c r="P44" s="49">
        <v>3</v>
      </c>
      <c r="Q44" s="38">
        <f>LOOKUP(P44,Poängberäkning!$B$6:$B$97,Poängberäkning!$C$6:$C$97)</f>
        <v>70</v>
      </c>
      <c r="R44" s="49">
        <v>8</v>
      </c>
      <c r="S44" s="38">
        <f>LOOKUP(R44,Poängberäkning!$B$6:$B$97,Poängberäkning!$C$6:$C$97)</f>
        <v>46</v>
      </c>
      <c r="T44" s="60"/>
      <c r="U44" s="39">
        <f>LOOKUP(T44,Poängberäkning!$B$6:$B$97,Poängberäkning!$C$6:$C$97)</f>
        <v>0</v>
      </c>
      <c r="V44" s="50"/>
      <c r="W44" s="39">
        <f>LOOKUP(V44,Poängberäkning!$B$6:$B$97,Poängberäkning!$C$6:$C$97)</f>
        <v>0</v>
      </c>
      <c r="X44" s="50"/>
      <c r="Y44" s="39">
        <f>LOOKUP(X44,Poängberäkning!$B$6:$B$97,Poängberäkning!$C$6:$C$97)</f>
        <v>0</v>
      </c>
      <c r="Z44" s="50"/>
      <c r="AA44" s="39">
        <f>LOOKUP(Z44,Poängberäkning!$B$6:$B$97,Poängberäkning!$C$6:$C$97)</f>
        <v>0</v>
      </c>
      <c r="AB44" s="50"/>
      <c r="AC44" s="39">
        <f>LOOKUP(AB44,Poängberäkning!$B$6:$B$97,Poängberäkning!$C$6:$C$97)</f>
        <v>0</v>
      </c>
      <c r="AD44" s="50"/>
      <c r="AE44" s="39">
        <f>LOOKUP(AD44,Poängberäkning!$B$6:$B$97,Poängberäkning!$C$6:$C$97)</f>
        <v>0</v>
      </c>
      <c r="AF44" s="51"/>
      <c r="AG44" s="40">
        <f>LOOKUP(AF44,Poängberäkning!$B$6:$B$97,Poängberäkning!$C$6:$C$97)</f>
        <v>0</v>
      </c>
      <c r="AH44" s="52"/>
      <c r="AI44" s="137">
        <f>LOOKUP(AH44,Poängberäkning!$B$6:$B$97,Poängberäkning!$C$6:$C$97)</f>
        <v>0</v>
      </c>
      <c r="AJ44" s="97"/>
      <c r="AK44" s="62">
        <f>LOOKUP(AJ44,Poängberäkning!$B$6:$B$97,Poängberäkning!$C$6:$C$97)</f>
        <v>0</v>
      </c>
      <c r="AL44" s="97"/>
      <c r="AM44" s="62">
        <f>LOOKUP(AL44,Poängberäkning!$B$6:$B$97,Poängberäkning!$C$6:$C$97)</f>
        <v>0</v>
      </c>
      <c r="AN44" s="97"/>
      <c r="AO44" s="138">
        <f>LOOKUP(AN44,Poängberäkning!$B$6:$B$97,Poängberäkning!$C$6:$C$97)</f>
        <v>0</v>
      </c>
      <c r="AP44" s="97"/>
      <c r="AQ44" s="140">
        <f>LOOKUP(AP44,Poängberäkning!$B$6:$B$97,Poängberäkning!$C$6:$C$97)</f>
        <v>0</v>
      </c>
      <c r="AR44" s="66">
        <f>LARGE(($I44,$K44,$M44,$O44,$Q44,$S44,$U44,$W44,$Y44,$AA44,$AC44,$AE44,$AG44,$AI44,$AK44,$AM44,$AO44,$AQ44),1)</f>
        <v>70</v>
      </c>
      <c r="AS44" s="63">
        <f>LARGE(($I44,$K44,$M44,$O44,$Q44,$S44,$U44,$W44,$Y44,$AA44,$AC44,$AE44,$AG44,$AI44,$AK44,$AM44,$AO44,$AQ44),2)</f>
        <v>46</v>
      </c>
      <c r="AT44" s="63">
        <f>LARGE(($I44,$K44,$M44,$O44,$Q44,$S44,$U44,$W44,$Y44,$AA44,$AC44,$AE44,$AG44,$AI44,$AK44,$AM44,$AO44,$AQ44),3)</f>
        <v>0</v>
      </c>
      <c r="AU44" s="63">
        <f>LARGE(($I44,$K44,$M44,$O44,$Q44,$S44,$U44,$W44,$Y44,$AA44,$AC44,$AE44,$AG44,$AI44,$AK44,$AM44,$AO44,$AQ44),4)</f>
        <v>0</v>
      </c>
      <c r="AV44" s="63">
        <f>LARGE(($I44,$K44,$M44,$O44,$Q44,$S44,$U44,$W44,$Y44,$AA44,$AC44,$AE44,$AG44,$AI44,$AK44,$AM44,$AO44,$AQ44),5)</f>
        <v>0</v>
      </c>
      <c r="AW44" s="63">
        <f>LARGE(($I44,$K44,$M44,$O44,$Q44,$S44,$U44,$W44,$Y44,$AA44,$AC44,$AE44,$AG44,$AI44,$AK44,$AM44,$AO44,$AQ44),6)</f>
        <v>0</v>
      </c>
      <c r="AX44" s="63">
        <f>LARGE(($I44,$K44,$M44,$O44,$Q44,$S44,$U44,$W44,$Y44,$AA44,$AC44,$AE44,$AG44,$AI44,$AK44,$AM44,$AO44,$AQ44),7)</f>
        <v>0</v>
      </c>
      <c r="AY44" s="63">
        <f>LARGE(($I44,$K44,$M44,$O44,$Q44,$S44,$U44,$W44,$Y44,$AA44,$AC44,$AE44,$AG44,$AI44,$AK44,$AM44,$AO44,$AQ44),8)</f>
        <v>0</v>
      </c>
    </row>
    <row r="45" spans="1:51" ht="16.5" thickBot="1">
      <c r="A45" s="134">
        <f t="shared" si="3"/>
        <v>41</v>
      </c>
      <c r="B45" s="37">
        <v>1998</v>
      </c>
      <c r="C45" s="72" t="s">
        <v>187</v>
      </c>
      <c r="D45" s="73" t="s">
        <v>186</v>
      </c>
      <c r="E45" s="48">
        <f t="shared" si="4"/>
        <v>113</v>
      </c>
      <c r="F45" s="45">
        <f t="shared" si="5"/>
        <v>113</v>
      </c>
      <c r="G45" s="36">
        <f t="shared" si="6"/>
        <v>113</v>
      </c>
      <c r="H45" s="49"/>
      <c r="I45" s="38">
        <f>LOOKUP(H45,Poängberäkning!$B$6:$B$97,Poängberäkning!$C$6:$C$97)</f>
        <v>0</v>
      </c>
      <c r="J45" s="49"/>
      <c r="K45" s="38">
        <f>LOOKUP(J45,Poängberäkning!$B$6:$B$97,Poängberäkning!$C$6:$C$97)</f>
        <v>0</v>
      </c>
      <c r="L45" s="49"/>
      <c r="M45" s="38">
        <f>LOOKUP(L45,Poängberäkning!$B$6:$B$97,Poängberäkning!$C$6:$C$97)</f>
        <v>0</v>
      </c>
      <c r="N45" s="49"/>
      <c r="O45" s="38">
        <f>LOOKUP(N45,Poängberäkning!$B$6:$B$97,Poängberäkning!$C$6:$C$97)</f>
        <v>0</v>
      </c>
      <c r="P45" s="49"/>
      <c r="Q45" s="38">
        <f>LOOKUP(P45,Poängberäkning!$B$6:$B$97,Poängberäkning!$C$6:$C$97)</f>
        <v>0</v>
      </c>
      <c r="R45" s="49"/>
      <c r="S45" s="38">
        <f>LOOKUP(R45,Poängberäkning!$B$6:$B$97,Poängberäkning!$C$6:$C$97)</f>
        <v>0</v>
      </c>
      <c r="T45" s="60"/>
      <c r="U45" s="39">
        <f>LOOKUP(T45,Poängberäkning!$B$6:$B$97,Poängberäkning!$C$6:$C$97)</f>
        <v>0</v>
      </c>
      <c r="V45" s="50"/>
      <c r="W45" s="39">
        <f>LOOKUP(V45,Poängberäkning!$B$6:$B$97,Poängberäkning!$C$6:$C$97)</f>
        <v>0</v>
      </c>
      <c r="X45" s="50">
        <v>30</v>
      </c>
      <c r="Y45" s="39">
        <f>LOOKUP(X45,Poängberäkning!$B$6:$B$97,Poängberäkning!$C$6:$C$97)</f>
        <v>21</v>
      </c>
      <c r="Z45" s="50">
        <v>36</v>
      </c>
      <c r="AA45" s="39">
        <f>LOOKUP(Z45,Poängberäkning!$B$6:$B$97,Poängberäkning!$C$6:$C$97)</f>
        <v>15</v>
      </c>
      <c r="AB45" s="50">
        <v>34</v>
      </c>
      <c r="AC45" s="39">
        <f>LOOKUP(AB45,Poängberäkning!$B$6:$B$97,Poängberäkning!$C$6:$C$97)</f>
        <v>17</v>
      </c>
      <c r="AD45" s="50">
        <v>33</v>
      </c>
      <c r="AE45" s="39">
        <f>LOOKUP(AD45,Poängberäkning!$B$6:$B$97,Poängberäkning!$C$6:$C$97)</f>
        <v>18</v>
      </c>
      <c r="AF45" s="51"/>
      <c r="AG45" s="40">
        <f>LOOKUP(AF45,Poängberäkning!$B$6:$B$97,Poängberäkning!$C$6:$C$97)</f>
        <v>0</v>
      </c>
      <c r="AH45" s="51"/>
      <c r="AI45" s="137">
        <f>LOOKUP(AH45,Poängberäkning!$B$6:$B$97,Poängberäkning!$C$6:$C$97)</f>
        <v>0</v>
      </c>
      <c r="AJ45" s="97"/>
      <c r="AK45" s="62">
        <f>LOOKUP(AJ45,Poängberäkning!$B$6:$B$97,Poängberäkning!$C$6:$C$97)</f>
        <v>0</v>
      </c>
      <c r="AL45" s="97"/>
      <c r="AM45" s="62">
        <f>LOOKUP(AL45,Poängberäkning!$B$6:$B$97,Poängberäkning!$C$6:$C$97)</f>
        <v>0</v>
      </c>
      <c r="AN45" s="97">
        <v>30</v>
      </c>
      <c r="AO45" s="138">
        <f>LOOKUP(AN45,Poängberäkning!$B$6:$B$97,Poängberäkning!$C$6:$C$97)</f>
        <v>21</v>
      </c>
      <c r="AP45" s="97">
        <v>30</v>
      </c>
      <c r="AQ45" s="140">
        <f>LOOKUP(AP45,Poängberäkning!$B$6:$B$97,Poängberäkning!$C$6:$C$97)</f>
        <v>21</v>
      </c>
      <c r="AR45" s="66">
        <f>LARGE(($I45,$K45,$M45,$O45,$Q45,$S45,$U45,$W45,$Y45,$AA45,$AC45,$AE45,$AG45,$AI45,$AK45,$AM45,$AO45,$AQ45),1)</f>
        <v>21</v>
      </c>
      <c r="AS45" s="63">
        <f>LARGE(($I45,$K45,$M45,$O45,$Q45,$S45,$U45,$W45,$Y45,$AA45,$AC45,$AE45,$AG45,$AI45,$AK45,$AM45,$AO45,$AQ45),2)</f>
        <v>21</v>
      </c>
      <c r="AT45" s="63">
        <f>LARGE(($I45,$K45,$M45,$O45,$Q45,$S45,$U45,$W45,$Y45,$AA45,$AC45,$AE45,$AG45,$AI45,$AK45,$AM45,$AO45,$AQ45),3)</f>
        <v>21</v>
      </c>
      <c r="AU45" s="63">
        <f>LARGE(($I45,$K45,$M45,$O45,$Q45,$S45,$U45,$W45,$Y45,$AA45,$AC45,$AE45,$AG45,$AI45,$AK45,$AM45,$AO45,$AQ45),4)</f>
        <v>18</v>
      </c>
      <c r="AV45" s="63">
        <f>LARGE(($I45,$K45,$M45,$O45,$Q45,$S45,$U45,$W45,$Y45,$AA45,$AC45,$AE45,$AG45,$AI45,$AK45,$AM45,$AO45,$AQ45),5)</f>
        <v>17</v>
      </c>
      <c r="AW45" s="63">
        <f>LARGE(($I45,$K45,$M45,$O45,$Q45,$S45,$U45,$W45,$Y45,$AA45,$AC45,$AE45,$AG45,$AI45,$AK45,$AM45,$AO45,$AQ45),6)</f>
        <v>15</v>
      </c>
      <c r="AX45" s="63">
        <f>LARGE(($I45,$K45,$M45,$O45,$Q45,$S45,$U45,$W45,$Y45,$AA45,$AC45,$AE45,$AG45,$AI45,$AK45,$AM45,$AO45,$AQ45),7)</f>
        <v>0</v>
      </c>
      <c r="AY45" s="63">
        <f>LARGE(($I45,$K45,$M45,$O45,$Q45,$S45,$U45,$W45,$Y45,$AA45,$AC45,$AE45,$AG45,$AI45,$AK45,$AM45,$AO45,$AQ45),8)</f>
        <v>0</v>
      </c>
    </row>
    <row r="46" spans="1:51" ht="16.5" thickBot="1">
      <c r="A46" s="134">
        <f t="shared" si="3"/>
        <v>42</v>
      </c>
      <c r="B46" s="37">
        <v>1997</v>
      </c>
      <c r="C46" s="72" t="s">
        <v>199</v>
      </c>
      <c r="D46" s="73" t="s">
        <v>67</v>
      </c>
      <c r="E46" s="48">
        <f t="shared" si="4"/>
        <v>82</v>
      </c>
      <c r="F46" s="45">
        <f t="shared" si="5"/>
        <v>82</v>
      </c>
      <c r="G46" s="36">
        <f t="shared" si="6"/>
        <v>82</v>
      </c>
      <c r="H46" s="49"/>
      <c r="I46" s="38">
        <f>LOOKUP(H46,Poängberäkning!$B$6:$B$97,Poängberäkning!$C$6:$C$97)</f>
        <v>0</v>
      </c>
      <c r="J46" s="49"/>
      <c r="K46" s="38">
        <f>LOOKUP(J46,Poängberäkning!$B$6:$B$97,Poängberäkning!$C$6:$C$97)</f>
        <v>0</v>
      </c>
      <c r="L46" s="49"/>
      <c r="M46" s="38">
        <f>LOOKUP(L46,Poängberäkning!$B$6:$B$97,Poängberäkning!$C$6:$C$97)</f>
        <v>0</v>
      </c>
      <c r="N46" s="49"/>
      <c r="O46" s="38">
        <f>LOOKUP(N46,Poängberäkning!$B$6:$B$97,Poängberäkning!$C$6:$C$97)</f>
        <v>0</v>
      </c>
      <c r="P46" s="49"/>
      <c r="Q46" s="38">
        <f>LOOKUP(P46,Poängberäkning!$B$6:$B$97,Poängberäkning!$C$6:$C$97)</f>
        <v>0</v>
      </c>
      <c r="R46" s="49"/>
      <c r="S46" s="38">
        <f>LOOKUP(R46,Poängberäkning!$B$6:$B$97,Poängberäkning!$C$6:$C$97)</f>
        <v>0</v>
      </c>
      <c r="T46" s="60"/>
      <c r="U46" s="39">
        <f>LOOKUP(T46,Poängberäkning!$B$6:$B$97,Poängberäkning!$C$6:$C$97)</f>
        <v>0</v>
      </c>
      <c r="V46" s="50"/>
      <c r="W46" s="39">
        <f>LOOKUP(V46,Poängberäkning!$B$6:$B$97,Poängberäkning!$C$6:$C$97)</f>
        <v>0</v>
      </c>
      <c r="X46" s="50"/>
      <c r="Y46" s="39">
        <f>LOOKUP(X46,Poängberäkning!$B$6:$B$97,Poängberäkning!$C$6:$C$97)</f>
        <v>0</v>
      </c>
      <c r="Z46" s="50"/>
      <c r="AA46" s="39">
        <f>LOOKUP(Z46,Poängberäkning!$B$6:$B$97,Poängberäkning!$C$6:$C$97)</f>
        <v>0</v>
      </c>
      <c r="AB46" s="50">
        <v>29</v>
      </c>
      <c r="AC46" s="39">
        <f>LOOKUP(AB46,Poängberäkning!$B$6:$B$97,Poängberäkning!$C$6:$C$97)</f>
        <v>22</v>
      </c>
      <c r="AD46" s="50">
        <v>29</v>
      </c>
      <c r="AE46" s="39">
        <f>LOOKUP(AD46,Poängberäkning!$B$6:$B$97,Poängberäkning!$C$6:$C$97)</f>
        <v>22</v>
      </c>
      <c r="AF46" s="51"/>
      <c r="AG46" s="40">
        <f>LOOKUP(AF46,Poängberäkning!$B$6:$B$97,Poängberäkning!$C$6:$C$97)</f>
        <v>0</v>
      </c>
      <c r="AH46" s="51"/>
      <c r="AI46" s="137">
        <f>LOOKUP(AH46,Poängberäkning!$B$6:$B$97,Poängberäkning!$C$6:$C$97)</f>
        <v>0</v>
      </c>
      <c r="AJ46" s="97"/>
      <c r="AK46" s="62">
        <f>LOOKUP(AJ46,Poängberäkning!$B$6:$B$97,Poängberäkning!$C$6:$C$97)</f>
        <v>0</v>
      </c>
      <c r="AL46" s="97"/>
      <c r="AM46" s="62">
        <f>LOOKUP(AL46,Poängberäkning!$B$6:$B$97,Poängberäkning!$C$6:$C$97)</f>
        <v>0</v>
      </c>
      <c r="AN46" s="97">
        <v>32</v>
      </c>
      <c r="AO46" s="138">
        <f>LOOKUP(AN46,Poängberäkning!$B$6:$B$97,Poängberäkning!$C$6:$C$97)</f>
        <v>19</v>
      </c>
      <c r="AP46" s="97">
        <v>32</v>
      </c>
      <c r="AQ46" s="140">
        <f>LOOKUP(AP46,Poängberäkning!$B$6:$B$97,Poängberäkning!$C$6:$C$97)</f>
        <v>19</v>
      </c>
      <c r="AR46" s="66">
        <f>LARGE(($I46,$K46,$M46,$O46,$Q46,$S46,$U46,$W46,$Y46,$AA46,$AC46,$AE46,$AG46,$AI46,$AK46,$AM46,$AO46,$AQ46),1)</f>
        <v>22</v>
      </c>
      <c r="AS46" s="63">
        <f>LARGE(($I46,$K46,$M46,$O46,$Q46,$S46,$U46,$W46,$Y46,$AA46,$AC46,$AE46,$AG46,$AI46,$AK46,$AM46,$AO46,$AQ46),2)</f>
        <v>22</v>
      </c>
      <c r="AT46" s="63">
        <f>LARGE(($I46,$K46,$M46,$O46,$Q46,$S46,$U46,$W46,$Y46,$AA46,$AC46,$AE46,$AG46,$AI46,$AK46,$AM46,$AO46,$AQ46),3)</f>
        <v>19</v>
      </c>
      <c r="AU46" s="63">
        <f>LARGE(($I46,$K46,$M46,$O46,$Q46,$S46,$U46,$W46,$Y46,$AA46,$AC46,$AE46,$AG46,$AI46,$AK46,$AM46,$AO46,$AQ46),4)</f>
        <v>19</v>
      </c>
      <c r="AV46" s="63">
        <f>LARGE(($I46,$K46,$M46,$O46,$Q46,$S46,$U46,$W46,$Y46,$AA46,$AC46,$AE46,$AG46,$AI46,$AK46,$AM46,$AO46,$AQ46),5)</f>
        <v>0</v>
      </c>
      <c r="AW46" s="63">
        <f>LARGE(($I46,$K46,$M46,$O46,$Q46,$S46,$U46,$W46,$Y46,$AA46,$AC46,$AE46,$AG46,$AI46,$AK46,$AM46,$AO46,$AQ46),6)</f>
        <v>0</v>
      </c>
      <c r="AX46" s="63">
        <f>LARGE(($I46,$K46,$M46,$O46,$Q46,$S46,$U46,$W46,$Y46,$AA46,$AC46,$AE46,$AG46,$AI46,$AK46,$AM46,$AO46,$AQ46),7)</f>
        <v>0</v>
      </c>
      <c r="AY46" s="63">
        <f>LARGE(($I46,$K46,$M46,$O46,$Q46,$S46,$U46,$W46,$Y46,$AA46,$AC46,$AE46,$AG46,$AI46,$AK46,$AM46,$AO46,$AQ46),8)</f>
        <v>0</v>
      </c>
    </row>
    <row r="47" spans="1:51" ht="16.5" thickBot="1">
      <c r="A47" s="134">
        <f t="shared" si="3"/>
        <v>43</v>
      </c>
      <c r="B47" s="37">
        <v>1998</v>
      </c>
      <c r="C47" s="72" t="s">
        <v>190</v>
      </c>
      <c r="D47" s="73" t="s">
        <v>63</v>
      </c>
      <c r="E47" s="48">
        <f t="shared" si="4"/>
        <v>76</v>
      </c>
      <c r="F47" s="45">
        <f t="shared" si="5"/>
        <v>76</v>
      </c>
      <c r="G47" s="36">
        <f t="shared" si="6"/>
        <v>76</v>
      </c>
      <c r="H47" s="49">
        <v>25</v>
      </c>
      <c r="I47" s="38">
        <f>LOOKUP(H47,Poängberäkning!$B$6:$B$97,Poängberäkning!$C$6:$C$97)</f>
        <v>26</v>
      </c>
      <c r="J47" s="49">
        <v>28</v>
      </c>
      <c r="K47" s="38">
        <f>LOOKUP(J47,Poängberäkning!$B$6:$B$97,Poängberäkning!$C$6:$C$97)</f>
        <v>23</v>
      </c>
      <c r="L47" s="49"/>
      <c r="M47" s="38">
        <f>LOOKUP(L47,Poängberäkning!$B$6:$B$97,Poängberäkning!$C$6:$C$97)</f>
        <v>0</v>
      </c>
      <c r="N47" s="49"/>
      <c r="O47" s="38">
        <f>LOOKUP(N47,Poängberäkning!$B$6:$B$97,Poängberäkning!$C$6:$C$97)</f>
        <v>0</v>
      </c>
      <c r="P47" s="49"/>
      <c r="Q47" s="38">
        <f>LOOKUP(P47,Poängberäkning!$B$6:$B$97,Poängberäkning!$C$6:$C$97)</f>
        <v>0</v>
      </c>
      <c r="R47" s="49"/>
      <c r="S47" s="38">
        <f>LOOKUP(R47,Poängberäkning!$B$6:$B$97,Poängberäkning!$C$6:$C$97)</f>
        <v>0</v>
      </c>
      <c r="T47" s="60"/>
      <c r="U47" s="39">
        <f>LOOKUP(T47,Poängberäkning!$B$6:$B$97,Poängberäkning!$C$6:$C$97)</f>
        <v>0</v>
      </c>
      <c r="V47" s="50"/>
      <c r="W47" s="39">
        <f>LOOKUP(V47,Poängberäkning!$B$6:$B$97,Poängberäkning!$C$6:$C$97)</f>
        <v>0</v>
      </c>
      <c r="X47" s="50">
        <v>37</v>
      </c>
      <c r="Y47" s="39">
        <f>LOOKUP(X47,Poängberäkning!$B$6:$B$97,Poängberäkning!$C$6:$C$97)</f>
        <v>14</v>
      </c>
      <c r="Z47" s="50">
        <v>38</v>
      </c>
      <c r="AA47" s="39">
        <f>LOOKUP(Z47,Poängberäkning!$B$6:$B$97,Poängberäkning!$C$6:$C$97)</f>
        <v>13</v>
      </c>
      <c r="AB47" s="50"/>
      <c r="AC47" s="39">
        <f>LOOKUP(AB47,Poängberäkning!$B$6:$B$97,Poängberäkning!$C$6:$C$97)</f>
        <v>0</v>
      </c>
      <c r="AD47" s="50"/>
      <c r="AE47" s="39">
        <f>LOOKUP(AD47,Poängberäkning!$B$6:$B$97,Poängberäkning!$C$6:$C$97)</f>
        <v>0</v>
      </c>
      <c r="AF47" s="51"/>
      <c r="AG47" s="40">
        <f>LOOKUP(AF47,Poängberäkning!$B$6:$B$97,Poängberäkning!$C$6:$C$97)</f>
        <v>0</v>
      </c>
      <c r="AH47" s="51"/>
      <c r="AI47" s="137">
        <f>LOOKUP(AH47,Poängberäkning!$B$6:$B$97,Poängberäkning!$C$6:$C$97)</f>
        <v>0</v>
      </c>
      <c r="AJ47" s="97"/>
      <c r="AK47" s="62">
        <f>LOOKUP(AJ47,Poängberäkning!$B$6:$B$97,Poängberäkning!$C$6:$C$97)</f>
        <v>0</v>
      </c>
      <c r="AL47" s="97"/>
      <c r="AM47" s="62">
        <f>LOOKUP(AL47,Poängberäkning!$B$6:$B$97,Poängberäkning!$C$6:$C$97)</f>
        <v>0</v>
      </c>
      <c r="AN47" s="97"/>
      <c r="AO47" s="138">
        <f>LOOKUP(AN47,Poängberäkning!$B$6:$B$97,Poängberäkning!$C$6:$C$97)</f>
        <v>0</v>
      </c>
      <c r="AP47" s="97"/>
      <c r="AQ47" s="140">
        <f>LOOKUP(AP47,Poängberäkning!$B$6:$B$97,Poängberäkning!$C$6:$C$97)</f>
        <v>0</v>
      </c>
      <c r="AR47" s="66">
        <f>LARGE(($I47,$K47,$M47,$O47,$Q47,$S47,$U47,$W47,$Y47,$AA47,$AC47,$AE47,$AG47,$AI47,$AK47,$AM47,$AO47,$AQ47),1)</f>
        <v>26</v>
      </c>
      <c r="AS47" s="63">
        <f>LARGE(($I47,$K47,$M47,$O47,$Q47,$S47,$U47,$W47,$Y47,$AA47,$AC47,$AE47,$AG47,$AI47,$AK47,$AM47,$AO47,$AQ47),2)</f>
        <v>23</v>
      </c>
      <c r="AT47" s="63">
        <f>LARGE(($I47,$K47,$M47,$O47,$Q47,$S47,$U47,$W47,$Y47,$AA47,$AC47,$AE47,$AG47,$AI47,$AK47,$AM47,$AO47,$AQ47),3)</f>
        <v>14</v>
      </c>
      <c r="AU47" s="63">
        <f>LARGE(($I47,$K47,$M47,$O47,$Q47,$S47,$U47,$W47,$Y47,$AA47,$AC47,$AE47,$AG47,$AI47,$AK47,$AM47,$AO47,$AQ47),4)</f>
        <v>13</v>
      </c>
      <c r="AV47" s="63">
        <f>LARGE(($I47,$K47,$M47,$O47,$Q47,$S47,$U47,$W47,$Y47,$AA47,$AC47,$AE47,$AG47,$AI47,$AK47,$AM47,$AO47,$AQ47),5)</f>
        <v>0</v>
      </c>
      <c r="AW47" s="63">
        <f>LARGE(($I47,$K47,$M47,$O47,$Q47,$S47,$U47,$W47,$Y47,$AA47,$AC47,$AE47,$AG47,$AI47,$AK47,$AM47,$AO47,$AQ47),6)</f>
        <v>0</v>
      </c>
      <c r="AX47" s="63">
        <f>LARGE(($I47,$K47,$M47,$O47,$Q47,$S47,$U47,$W47,$Y47,$AA47,$AC47,$AE47,$AG47,$AI47,$AK47,$AM47,$AO47,$AQ47),7)</f>
        <v>0</v>
      </c>
      <c r="AY47" s="63">
        <f>LARGE(($I47,$K47,$M47,$O47,$Q47,$S47,$U47,$W47,$Y47,$AA47,$AC47,$AE47,$AG47,$AI47,$AK47,$AM47,$AO47,$AQ47),8)</f>
        <v>0</v>
      </c>
    </row>
    <row r="48" spans="1:51" ht="16.5" thickBot="1">
      <c r="A48" s="134">
        <f t="shared" si="3"/>
        <v>44</v>
      </c>
      <c r="B48" s="37">
        <v>1998</v>
      </c>
      <c r="C48" s="72" t="s">
        <v>184</v>
      </c>
      <c r="D48" s="73" t="s">
        <v>182</v>
      </c>
      <c r="E48" s="48">
        <f t="shared" si="4"/>
        <v>67</v>
      </c>
      <c r="F48" s="45">
        <f t="shared" si="5"/>
        <v>67</v>
      </c>
      <c r="G48" s="36">
        <f t="shared" si="6"/>
        <v>67</v>
      </c>
      <c r="H48" s="49"/>
      <c r="I48" s="38">
        <f>LOOKUP(H48,Poängberäkning!$B$6:$B$97,Poängberäkning!$C$6:$C$97)</f>
        <v>0</v>
      </c>
      <c r="J48" s="49"/>
      <c r="K48" s="38">
        <f>LOOKUP(J48,Poängberäkning!$B$6:$B$97,Poängberäkning!$C$6:$C$97)</f>
        <v>0</v>
      </c>
      <c r="L48" s="49"/>
      <c r="M48" s="38">
        <f>LOOKUP(L48,Poängberäkning!$B$6:$B$97,Poängberäkning!$C$6:$C$97)</f>
        <v>0</v>
      </c>
      <c r="N48" s="49"/>
      <c r="O48" s="38">
        <f>LOOKUP(N48,Poängberäkning!$B$6:$B$97,Poängberäkning!$C$6:$C$97)</f>
        <v>0</v>
      </c>
      <c r="P48" s="49"/>
      <c r="Q48" s="38">
        <f>LOOKUP(P48,Poängberäkning!$B$6:$B$97,Poängberäkning!$C$6:$C$97)</f>
        <v>0</v>
      </c>
      <c r="R48" s="49"/>
      <c r="S48" s="38">
        <f>LOOKUP(R48,Poängberäkning!$B$6:$B$97,Poängberäkning!$C$6:$C$97)</f>
        <v>0</v>
      </c>
      <c r="T48" s="60"/>
      <c r="U48" s="39">
        <f>LOOKUP(T48,Poängberäkning!$B$6:$B$97,Poängberäkning!$C$6:$C$97)</f>
        <v>0</v>
      </c>
      <c r="V48" s="50"/>
      <c r="W48" s="39">
        <f>LOOKUP(V48,Poängberäkning!$B$6:$B$97,Poängberäkning!$C$6:$C$97)</f>
        <v>0</v>
      </c>
      <c r="X48" s="50">
        <v>33</v>
      </c>
      <c r="Y48" s="39">
        <f>LOOKUP(X48,Poängberäkning!$B$6:$B$97,Poängberäkning!$C$6:$C$97)</f>
        <v>18</v>
      </c>
      <c r="Z48" s="50">
        <v>34</v>
      </c>
      <c r="AA48" s="39">
        <f>LOOKUP(Z48,Poängberäkning!$B$6:$B$97,Poängberäkning!$C$6:$C$97)</f>
        <v>17</v>
      </c>
      <c r="AB48" s="50"/>
      <c r="AC48" s="39">
        <f>LOOKUP(AB48,Poängberäkning!$B$6:$B$97,Poängberäkning!$C$6:$C$97)</f>
        <v>0</v>
      </c>
      <c r="AD48" s="50"/>
      <c r="AE48" s="39">
        <f>LOOKUP(AD48,Poängberäkning!$B$6:$B$97,Poängberäkning!$C$6:$C$97)</f>
        <v>0</v>
      </c>
      <c r="AF48" s="51">
        <v>34</v>
      </c>
      <c r="AG48" s="40">
        <f>LOOKUP(AF48,Poängberäkning!$B$6:$B$97,Poängberäkning!$C$6:$C$97)</f>
        <v>17</v>
      </c>
      <c r="AH48" s="52">
        <v>36</v>
      </c>
      <c r="AI48" s="137">
        <f>LOOKUP(AH48,Poängberäkning!$B$6:$B$97,Poängberäkning!$C$6:$C$97)</f>
        <v>15</v>
      </c>
      <c r="AJ48" s="97"/>
      <c r="AK48" s="62">
        <f>LOOKUP(AJ48,Poängberäkning!$B$6:$B$97,Poängberäkning!$C$6:$C$97)</f>
        <v>0</v>
      </c>
      <c r="AL48" s="97"/>
      <c r="AM48" s="62">
        <f>LOOKUP(AL48,Poängberäkning!$B$6:$B$97,Poängberäkning!$C$6:$C$97)</f>
        <v>0</v>
      </c>
      <c r="AN48" s="97"/>
      <c r="AO48" s="138">
        <f>LOOKUP(AN48,Poängberäkning!$B$6:$B$97,Poängberäkning!$C$6:$C$97)</f>
        <v>0</v>
      </c>
      <c r="AP48" s="97"/>
      <c r="AQ48" s="140">
        <f>LOOKUP(AP48,Poängberäkning!$B$6:$B$97,Poängberäkning!$C$6:$C$97)</f>
        <v>0</v>
      </c>
      <c r="AR48" s="66">
        <f>LARGE(($I48,$K48,$M48,$O48,$Q48,$S48,$U48,$W48,$Y48,$AA48,$AC48,$AE48,$AG48,$AI48,$AK48,$AM48,$AO48,$AQ48),1)</f>
        <v>18</v>
      </c>
      <c r="AS48" s="63">
        <f>LARGE(($I48,$K48,$M48,$O48,$Q48,$S48,$U48,$W48,$Y48,$AA48,$AC48,$AE48,$AG48,$AI48,$AK48,$AM48,$AO48,$AQ48),2)</f>
        <v>17</v>
      </c>
      <c r="AT48" s="63">
        <f>LARGE(($I48,$K48,$M48,$O48,$Q48,$S48,$U48,$W48,$Y48,$AA48,$AC48,$AE48,$AG48,$AI48,$AK48,$AM48,$AO48,$AQ48),3)</f>
        <v>17</v>
      </c>
      <c r="AU48" s="63">
        <f>LARGE(($I48,$K48,$M48,$O48,$Q48,$S48,$U48,$W48,$Y48,$AA48,$AC48,$AE48,$AG48,$AI48,$AK48,$AM48,$AO48,$AQ48),4)</f>
        <v>15</v>
      </c>
      <c r="AV48" s="63">
        <f>LARGE(($I48,$K48,$M48,$O48,$Q48,$S48,$U48,$W48,$Y48,$AA48,$AC48,$AE48,$AG48,$AI48,$AK48,$AM48,$AO48,$AQ48),5)</f>
        <v>0</v>
      </c>
      <c r="AW48" s="63">
        <f>LARGE(($I48,$K48,$M48,$O48,$Q48,$S48,$U48,$W48,$Y48,$AA48,$AC48,$AE48,$AG48,$AI48,$AK48,$AM48,$AO48,$AQ48),6)</f>
        <v>0</v>
      </c>
      <c r="AX48" s="63">
        <f>LARGE(($I48,$K48,$M48,$O48,$Q48,$S48,$U48,$W48,$Y48,$AA48,$AC48,$AE48,$AG48,$AI48,$AK48,$AM48,$AO48,$AQ48),7)</f>
        <v>0</v>
      </c>
      <c r="AY48" s="63">
        <f>LARGE(($I48,$K48,$M48,$O48,$Q48,$S48,$U48,$W48,$Y48,$AA48,$AC48,$AE48,$AG48,$AI48,$AK48,$AM48,$AO48,$AQ48),8)</f>
        <v>0</v>
      </c>
    </row>
    <row r="49" spans="1:51" ht="16.5" thickBot="1">
      <c r="A49" s="134">
        <f t="shared" si="3"/>
        <v>45</v>
      </c>
      <c r="B49" s="37">
        <v>1998</v>
      </c>
      <c r="C49" s="72" t="s">
        <v>189</v>
      </c>
      <c r="D49" s="73" t="s">
        <v>63</v>
      </c>
      <c r="E49" s="48">
        <f t="shared" si="4"/>
        <v>51</v>
      </c>
      <c r="F49" s="45">
        <f t="shared" si="5"/>
        <v>51</v>
      </c>
      <c r="G49" s="36">
        <f t="shared" si="6"/>
        <v>51</v>
      </c>
      <c r="H49" s="49">
        <v>32</v>
      </c>
      <c r="I49" s="38">
        <f>LOOKUP(H49,Poängberäkning!$B$6:$B$97,Poängberäkning!$C$6:$C$97)</f>
        <v>19</v>
      </c>
      <c r="J49" s="49"/>
      <c r="K49" s="38">
        <f>LOOKUP(J49,Poängberäkning!$B$6:$B$97,Poängberäkning!$C$6:$C$97)</f>
        <v>0</v>
      </c>
      <c r="L49" s="49"/>
      <c r="M49" s="38">
        <f>LOOKUP(L49,Poängberäkning!$B$6:$B$97,Poängberäkning!$C$6:$C$97)</f>
        <v>0</v>
      </c>
      <c r="N49" s="49"/>
      <c r="O49" s="38">
        <f>LOOKUP(N49,Poängberäkning!$B$6:$B$97,Poängberäkning!$C$6:$C$97)</f>
        <v>0</v>
      </c>
      <c r="P49" s="49"/>
      <c r="Q49" s="38">
        <f>LOOKUP(P49,Poängberäkning!$B$6:$B$97,Poängberäkning!$C$6:$C$97)</f>
        <v>0</v>
      </c>
      <c r="R49" s="49"/>
      <c r="S49" s="38">
        <f>LOOKUP(R49,Poängberäkning!$B$6:$B$97,Poängberäkning!$C$6:$C$97)</f>
        <v>0</v>
      </c>
      <c r="T49" s="60"/>
      <c r="U49" s="39">
        <f>LOOKUP(T49,Poängberäkning!$B$6:$B$97,Poängberäkning!$C$6:$C$97)</f>
        <v>0</v>
      </c>
      <c r="V49" s="50"/>
      <c r="W49" s="39">
        <f>LOOKUP(V49,Poängberäkning!$B$6:$B$97,Poängberäkning!$C$6:$C$97)</f>
        <v>0</v>
      </c>
      <c r="X49" s="50">
        <v>35</v>
      </c>
      <c r="Y49" s="39">
        <f>LOOKUP(X49,Poängberäkning!$B$6:$B$97,Poängberäkning!$C$6:$C$97)</f>
        <v>16</v>
      </c>
      <c r="Z49" s="50">
        <v>35</v>
      </c>
      <c r="AA49" s="39">
        <f>LOOKUP(Z49,Poängberäkning!$B$6:$B$97,Poängberäkning!$C$6:$C$97)</f>
        <v>16</v>
      </c>
      <c r="AB49" s="50"/>
      <c r="AC49" s="39">
        <f>LOOKUP(AB49,Poängberäkning!$B$6:$B$97,Poängberäkning!$C$6:$C$97)</f>
        <v>0</v>
      </c>
      <c r="AD49" s="50"/>
      <c r="AE49" s="39">
        <f>LOOKUP(AD49,Poängberäkning!$B$6:$B$97,Poängberäkning!$C$6:$C$97)</f>
        <v>0</v>
      </c>
      <c r="AF49" s="51"/>
      <c r="AG49" s="40">
        <f>LOOKUP(AF49,Poängberäkning!$B$6:$B$97,Poängberäkning!$C$6:$C$97)</f>
        <v>0</v>
      </c>
      <c r="AH49" s="52"/>
      <c r="AI49" s="137">
        <f>LOOKUP(AH49,Poängberäkning!$B$6:$B$97,Poängberäkning!$C$6:$C$97)</f>
        <v>0</v>
      </c>
      <c r="AJ49" s="97"/>
      <c r="AK49" s="62">
        <f>LOOKUP(AJ49,Poängberäkning!$B$6:$B$97,Poängberäkning!$C$6:$C$97)</f>
        <v>0</v>
      </c>
      <c r="AL49" s="97"/>
      <c r="AM49" s="62">
        <f>LOOKUP(AL49,Poängberäkning!$B$6:$B$97,Poängberäkning!$C$6:$C$97)</f>
        <v>0</v>
      </c>
      <c r="AN49" s="97"/>
      <c r="AO49" s="138">
        <f>LOOKUP(AN49,Poängberäkning!$B$6:$B$97,Poängberäkning!$C$6:$C$97)</f>
        <v>0</v>
      </c>
      <c r="AP49" s="97"/>
      <c r="AQ49" s="140">
        <f>LOOKUP(AP49,Poängberäkning!$B$6:$B$97,Poängberäkning!$C$6:$C$97)</f>
        <v>0</v>
      </c>
      <c r="AR49" s="66">
        <f>LARGE(($I49,$K49,$M49,$O49,$Q49,$S49,$U49,$W49,$Y49,$AA49,$AC49,$AE49,$AG49,$AI49,$AK49,$AM49,$AO49,$AQ49),1)</f>
        <v>19</v>
      </c>
      <c r="AS49" s="63">
        <f>LARGE(($I49,$K49,$M49,$O49,$Q49,$S49,$U49,$W49,$Y49,$AA49,$AC49,$AE49,$AG49,$AI49,$AK49,$AM49,$AO49,$AQ49),2)</f>
        <v>16</v>
      </c>
      <c r="AT49" s="63">
        <f>LARGE(($I49,$K49,$M49,$O49,$Q49,$S49,$U49,$W49,$Y49,$AA49,$AC49,$AE49,$AG49,$AI49,$AK49,$AM49,$AO49,$AQ49),3)</f>
        <v>16</v>
      </c>
      <c r="AU49" s="63">
        <f>LARGE(($I49,$K49,$M49,$O49,$Q49,$S49,$U49,$W49,$Y49,$AA49,$AC49,$AE49,$AG49,$AI49,$AK49,$AM49,$AO49,$AQ49),4)</f>
        <v>0</v>
      </c>
      <c r="AV49" s="63">
        <f>LARGE(($I49,$K49,$M49,$O49,$Q49,$S49,$U49,$W49,$Y49,$AA49,$AC49,$AE49,$AG49,$AI49,$AK49,$AM49,$AO49,$AQ49),5)</f>
        <v>0</v>
      </c>
      <c r="AW49" s="63">
        <f>LARGE(($I49,$K49,$M49,$O49,$Q49,$S49,$U49,$W49,$Y49,$AA49,$AC49,$AE49,$AG49,$AI49,$AK49,$AM49,$AO49,$AQ49),6)</f>
        <v>0</v>
      </c>
      <c r="AX49" s="63">
        <f>LARGE(($I49,$K49,$M49,$O49,$Q49,$S49,$U49,$W49,$Y49,$AA49,$AC49,$AE49,$AG49,$AI49,$AK49,$AM49,$AO49,$AQ49),7)</f>
        <v>0</v>
      </c>
      <c r="AY49" s="63">
        <f>LARGE(($I49,$K49,$M49,$O49,$Q49,$S49,$U49,$W49,$Y49,$AA49,$AC49,$AE49,$AG49,$AI49,$AK49,$AM49,$AO49,$AQ49),8)</f>
        <v>0</v>
      </c>
    </row>
    <row r="50" spans="1:51" ht="16.5" customHeight="1" thickBot="1">
      <c r="A50" s="134">
        <f t="shared" si="3"/>
        <v>46</v>
      </c>
      <c r="B50" s="37">
        <v>1997</v>
      </c>
      <c r="C50" s="72" t="s">
        <v>177</v>
      </c>
      <c r="D50" s="73" t="s">
        <v>59</v>
      </c>
      <c r="E50" s="48">
        <f t="shared" si="4"/>
        <v>34</v>
      </c>
      <c r="F50" s="45">
        <f t="shared" si="5"/>
        <v>34</v>
      </c>
      <c r="G50" s="36">
        <f t="shared" si="6"/>
        <v>34</v>
      </c>
      <c r="H50" s="49"/>
      <c r="I50" s="38">
        <f>LOOKUP(H50,Poängberäkning!$B$6:$B$97,Poängberäkning!$C$6:$C$97)</f>
        <v>0</v>
      </c>
      <c r="J50" s="49"/>
      <c r="K50" s="38">
        <f>LOOKUP(J50,Poängberäkning!$B$6:$B$97,Poängberäkning!$C$6:$C$97)</f>
        <v>0</v>
      </c>
      <c r="L50" s="49"/>
      <c r="M50" s="38">
        <f>LOOKUP(L50,Poängberäkning!$B$6:$B$97,Poängberäkning!$C$6:$C$97)</f>
        <v>0</v>
      </c>
      <c r="N50" s="49"/>
      <c r="O50" s="38">
        <f>LOOKUP(N50,Poängberäkning!$B$6:$B$97,Poängberäkning!$C$6:$C$97)</f>
        <v>0</v>
      </c>
      <c r="P50" s="49"/>
      <c r="Q50" s="38">
        <f>LOOKUP(P50,Poängberäkning!$B$6:$B$97,Poängberäkning!$C$6:$C$97)</f>
        <v>0</v>
      </c>
      <c r="R50" s="49"/>
      <c r="S50" s="38">
        <f>LOOKUP(R50,Poängberäkning!$B$6:$B$97,Poängberäkning!$C$6:$C$97)</f>
        <v>0</v>
      </c>
      <c r="T50" s="60">
        <v>34</v>
      </c>
      <c r="U50" s="39">
        <f>LOOKUP(T50,Poängberäkning!$B$6:$B$97,Poängberäkning!$C$6:$C$97)</f>
        <v>17</v>
      </c>
      <c r="V50" s="50">
        <v>34</v>
      </c>
      <c r="W50" s="39">
        <f>LOOKUP(V50,Poängberäkning!$B$6:$B$97,Poängberäkning!$C$6:$C$97)</f>
        <v>17</v>
      </c>
      <c r="X50" s="50"/>
      <c r="Y50" s="39">
        <f>LOOKUP(X50,Poängberäkning!$B$6:$B$97,Poängberäkning!$C$6:$C$97)</f>
        <v>0</v>
      </c>
      <c r="Z50" s="50"/>
      <c r="AA50" s="39">
        <f>LOOKUP(Z50,Poängberäkning!$B$6:$B$97,Poängberäkning!$C$6:$C$97)</f>
        <v>0</v>
      </c>
      <c r="AB50" s="50"/>
      <c r="AC50" s="39">
        <f>LOOKUP(AB50,Poängberäkning!$B$6:$B$97,Poängberäkning!$C$6:$C$97)</f>
        <v>0</v>
      </c>
      <c r="AD50" s="50"/>
      <c r="AE50" s="39">
        <f>LOOKUP(AD50,Poängberäkning!$B$6:$B$97,Poängberäkning!$C$6:$C$97)</f>
        <v>0</v>
      </c>
      <c r="AF50" s="51"/>
      <c r="AG50" s="40">
        <f>LOOKUP(AF50,Poängberäkning!$B$6:$B$97,Poängberäkning!$C$6:$C$97)</f>
        <v>0</v>
      </c>
      <c r="AH50" s="52"/>
      <c r="AI50" s="137">
        <f>LOOKUP(AH50,Poängberäkning!$B$6:$B$97,Poängberäkning!$C$6:$C$97)</f>
        <v>0</v>
      </c>
      <c r="AJ50" s="97"/>
      <c r="AK50" s="62">
        <f>LOOKUP(AJ50,Poängberäkning!$B$6:$B$97,Poängberäkning!$C$6:$C$97)</f>
        <v>0</v>
      </c>
      <c r="AL50" s="97"/>
      <c r="AM50" s="62">
        <f>LOOKUP(AL50,Poängberäkning!$B$6:$B$97,Poängberäkning!$C$6:$C$97)</f>
        <v>0</v>
      </c>
      <c r="AN50" s="97"/>
      <c r="AO50" s="138">
        <f>LOOKUP(AN50,Poängberäkning!$B$6:$B$97,Poängberäkning!$C$6:$C$97)</f>
        <v>0</v>
      </c>
      <c r="AP50" s="97"/>
      <c r="AQ50" s="140">
        <f>LOOKUP(AP50,Poängberäkning!$B$6:$B$97,Poängberäkning!$C$6:$C$97)</f>
        <v>0</v>
      </c>
      <c r="AR50" s="66">
        <f>LARGE(($I50,$K50,$M50,$O50,$Q50,$S50,$U50,$W50,$Y50,$AA50,$AC50,$AE50,$AG50,$AI50,$AK50,$AM50,$AO50,$AQ50),1)</f>
        <v>17</v>
      </c>
      <c r="AS50" s="63">
        <f>LARGE(($I50,$K50,$M50,$O50,$Q50,$S50,$U50,$W50,$Y50,$AA50,$AC50,$AE50,$AG50,$AI50,$AK50,$AM50,$AO50,$AQ50),2)</f>
        <v>17</v>
      </c>
      <c r="AT50" s="63">
        <f>LARGE(($I50,$K50,$M50,$O50,$Q50,$S50,$U50,$W50,$Y50,$AA50,$AC50,$AE50,$AG50,$AI50,$AK50,$AM50,$AO50,$AQ50),3)</f>
        <v>0</v>
      </c>
      <c r="AU50" s="63">
        <f>LARGE(($I50,$K50,$M50,$O50,$Q50,$S50,$U50,$W50,$Y50,$AA50,$AC50,$AE50,$AG50,$AI50,$AK50,$AM50,$AO50,$AQ50),4)</f>
        <v>0</v>
      </c>
      <c r="AV50" s="63">
        <f>LARGE(($I50,$K50,$M50,$O50,$Q50,$S50,$U50,$W50,$Y50,$AA50,$AC50,$AE50,$AG50,$AI50,$AK50,$AM50,$AO50,$AQ50),5)</f>
        <v>0</v>
      </c>
      <c r="AW50" s="63">
        <f>LARGE(($I50,$K50,$M50,$O50,$Q50,$S50,$U50,$W50,$Y50,$AA50,$AC50,$AE50,$AG50,$AI50,$AK50,$AM50,$AO50,$AQ50),6)</f>
        <v>0</v>
      </c>
      <c r="AX50" s="63">
        <f>LARGE(($I50,$K50,$M50,$O50,$Q50,$S50,$U50,$W50,$Y50,$AA50,$AC50,$AE50,$AG50,$AI50,$AK50,$AM50,$AO50,$AQ50),7)</f>
        <v>0</v>
      </c>
      <c r="AY50" s="63">
        <f>LARGE(($I50,$K50,$M50,$O50,$Q50,$S50,$U50,$W50,$Y50,$AA50,$AC50,$AE50,$AG50,$AI50,$AK50,$AM50,$AO50,$AQ50),8)</f>
        <v>0</v>
      </c>
    </row>
    <row r="51" spans="1:51" ht="16.5" thickBot="1">
      <c r="A51" s="134">
        <f t="shared" si="3"/>
        <v>47</v>
      </c>
      <c r="B51" s="37"/>
      <c r="C51" s="70"/>
      <c r="D51" s="71"/>
      <c r="E51" s="48">
        <f t="shared" si="4"/>
        <v>0</v>
      </c>
      <c r="F51" s="45">
        <f t="shared" si="5"/>
        <v>0</v>
      </c>
      <c r="G51" s="36">
        <f t="shared" si="6"/>
        <v>0</v>
      </c>
      <c r="H51" s="49"/>
      <c r="I51" s="38">
        <f>LOOKUP(H51,Poängberäkning!$B$6:$B$97,Poängberäkning!$C$6:$C$97)</f>
        <v>0</v>
      </c>
      <c r="J51" s="49"/>
      <c r="K51" s="38">
        <f>LOOKUP(J51,Poängberäkning!$B$6:$B$97,Poängberäkning!$C$6:$C$97)</f>
        <v>0</v>
      </c>
      <c r="L51" s="49"/>
      <c r="M51" s="38">
        <f>LOOKUP(L51,Poängberäkning!$B$6:$B$97,Poängberäkning!$C$6:$C$97)</f>
        <v>0</v>
      </c>
      <c r="N51" s="49"/>
      <c r="O51" s="38">
        <f>LOOKUP(N51,Poängberäkning!$B$6:$B$97,Poängberäkning!$C$6:$C$97)</f>
        <v>0</v>
      </c>
      <c r="P51" s="49"/>
      <c r="Q51" s="38">
        <f>LOOKUP(P51,Poängberäkning!$B$6:$B$97,Poängberäkning!$C$6:$C$97)</f>
        <v>0</v>
      </c>
      <c r="R51" s="49"/>
      <c r="S51" s="38">
        <f>LOOKUP(R51,Poängberäkning!$B$6:$B$97,Poängberäkning!$C$6:$C$97)</f>
        <v>0</v>
      </c>
      <c r="T51" s="60"/>
      <c r="U51" s="39">
        <f>LOOKUP(T51,Poängberäkning!$B$6:$B$97,Poängberäkning!$C$6:$C$97)</f>
        <v>0</v>
      </c>
      <c r="V51" s="50"/>
      <c r="W51" s="39">
        <f>LOOKUP(V51,Poängberäkning!$B$6:$B$97,Poängberäkning!$C$6:$C$97)</f>
        <v>0</v>
      </c>
      <c r="X51" s="50"/>
      <c r="Y51" s="39">
        <f>LOOKUP(X51,Poängberäkning!$B$6:$B$97,Poängberäkning!$C$6:$C$97)</f>
        <v>0</v>
      </c>
      <c r="Z51" s="50"/>
      <c r="AA51" s="39">
        <f>LOOKUP(Z51,Poängberäkning!$B$6:$B$97,Poängberäkning!$C$6:$C$97)</f>
        <v>0</v>
      </c>
      <c r="AB51" s="50"/>
      <c r="AC51" s="39">
        <f>LOOKUP(AB51,Poängberäkning!$B$6:$B$97,Poängberäkning!$C$6:$C$97)</f>
        <v>0</v>
      </c>
      <c r="AD51" s="50"/>
      <c r="AE51" s="39">
        <f>LOOKUP(AD51,Poängberäkning!$B$6:$B$97,Poängberäkning!$C$6:$C$97)</f>
        <v>0</v>
      </c>
      <c r="AF51" s="51"/>
      <c r="AG51" s="40">
        <f>LOOKUP(AF51,Poängberäkning!$B$6:$B$97,Poängberäkning!$C$6:$C$97)</f>
        <v>0</v>
      </c>
      <c r="AH51" s="52"/>
      <c r="AI51" s="137">
        <f>LOOKUP(AH51,Poängberäkning!$B$6:$B$97,Poängberäkning!$C$6:$C$97)</f>
        <v>0</v>
      </c>
      <c r="AJ51" s="97"/>
      <c r="AK51" s="62">
        <f>LOOKUP(AJ51,Poängberäkning!$B$6:$B$97,Poängberäkning!$C$6:$C$97)</f>
        <v>0</v>
      </c>
      <c r="AL51" s="97"/>
      <c r="AM51" s="62">
        <f>LOOKUP(AL51,Poängberäkning!$B$6:$B$97,Poängberäkning!$C$6:$C$97)</f>
        <v>0</v>
      </c>
      <c r="AN51" s="97"/>
      <c r="AO51" s="138">
        <f>LOOKUP(AN51,Poängberäkning!$B$6:$B$97,Poängberäkning!$C$6:$C$97)</f>
        <v>0</v>
      </c>
      <c r="AP51" s="97"/>
      <c r="AQ51" s="140">
        <f>LOOKUP(AP51,Poängberäkning!$B$6:$B$97,Poängberäkning!$C$6:$C$97)</f>
        <v>0</v>
      </c>
      <c r="AR51" s="66">
        <f>LARGE(($I51,$K51,$M51,$O51,$Q51,$S51,$U51,$W51,$Y51,$AA51,$AC51,$AE51,$AG51,$AI51,$AK51,$AM51,$AO51,$AQ51),1)</f>
        <v>0</v>
      </c>
      <c r="AS51" s="63">
        <f>LARGE(($I51,$K51,$M51,$O51,$Q51,$S51,$U51,$W51,$Y51,$AA51,$AC51,$AE51,$AG51,$AI51,$AK51,$AM51,$AO51,$AQ51),2)</f>
        <v>0</v>
      </c>
      <c r="AT51" s="63">
        <f>LARGE(($I51,$K51,$M51,$O51,$Q51,$S51,$U51,$W51,$Y51,$AA51,$AC51,$AE51,$AG51,$AI51,$AK51,$AM51,$AO51,$AQ51),3)</f>
        <v>0</v>
      </c>
      <c r="AU51" s="63">
        <f>LARGE(($I51,$K51,$M51,$O51,$Q51,$S51,$U51,$W51,$Y51,$AA51,$AC51,$AE51,$AG51,$AI51,$AK51,$AM51,$AO51,$AQ51),4)</f>
        <v>0</v>
      </c>
      <c r="AV51" s="63">
        <f>LARGE(($I51,$K51,$M51,$O51,$Q51,$S51,$U51,$W51,$Y51,$AA51,$AC51,$AE51,$AG51,$AI51,$AK51,$AM51,$AO51,$AQ51),5)</f>
        <v>0</v>
      </c>
      <c r="AW51" s="63">
        <f>LARGE(($I51,$K51,$M51,$O51,$Q51,$S51,$U51,$W51,$Y51,$AA51,$AC51,$AE51,$AG51,$AI51,$AK51,$AM51,$AO51,$AQ51),6)</f>
        <v>0</v>
      </c>
      <c r="AX51" s="63">
        <f>LARGE(($I51,$K51,$M51,$O51,$Q51,$S51,$U51,$W51,$Y51,$AA51,$AC51,$AE51,$AG51,$AI51,$AK51,$AM51,$AO51,$AQ51),7)</f>
        <v>0</v>
      </c>
      <c r="AY51" s="63">
        <f>LARGE(($I51,$K51,$M51,$O51,$Q51,$S51,$U51,$W51,$Y51,$AA51,$AC51,$AE51,$AG51,$AI51,$AK51,$AM51,$AO51,$AQ51),8)</f>
        <v>0</v>
      </c>
    </row>
    <row r="52" spans="1:51" ht="16.5" thickBot="1">
      <c r="A52" s="134">
        <f t="shared" si="3"/>
        <v>48</v>
      </c>
      <c r="B52" s="37"/>
      <c r="C52" s="72"/>
      <c r="D52" s="73"/>
      <c r="E52" s="48">
        <f t="shared" si="4"/>
        <v>0</v>
      </c>
      <c r="F52" s="45">
        <f t="shared" si="5"/>
        <v>0</v>
      </c>
      <c r="G52" s="36">
        <f t="shared" si="6"/>
        <v>0</v>
      </c>
      <c r="H52" s="49"/>
      <c r="I52" s="38">
        <f>LOOKUP(H52,Poängberäkning!$B$6:$B$97,Poängberäkning!$C$6:$C$97)</f>
        <v>0</v>
      </c>
      <c r="J52" s="49"/>
      <c r="K52" s="38">
        <f>LOOKUP(J52,Poängberäkning!$B$6:$B$97,Poängberäkning!$C$6:$C$97)</f>
        <v>0</v>
      </c>
      <c r="L52" s="49"/>
      <c r="M52" s="38">
        <f>LOOKUP(L52,Poängberäkning!$B$6:$B$97,Poängberäkning!$C$6:$C$97)</f>
        <v>0</v>
      </c>
      <c r="N52" s="49"/>
      <c r="O52" s="38">
        <f>LOOKUP(N52,Poängberäkning!$B$6:$B$97,Poängberäkning!$C$6:$C$97)</f>
        <v>0</v>
      </c>
      <c r="P52" s="49"/>
      <c r="Q52" s="38">
        <f>LOOKUP(P52,Poängberäkning!$B$6:$B$97,Poängberäkning!$C$6:$C$97)</f>
        <v>0</v>
      </c>
      <c r="R52" s="49"/>
      <c r="S52" s="38">
        <f>LOOKUP(R52,Poängberäkning!$B$6:$B$97,Poängberäkning!$C$6:$C$97)</f>
        <v>0</v>
      </c>
      <c r="T52" s="60"/>
      <c r="U52" s="39">
        <f>LOOKUP(T52,Poängberäkning!$B$6:$B$97,Poängberäkning!$C$6:$C$97)</f>
        <v>0</v>
      </c>
      <c r="V52" s="50"/>
      <c r="W52" s="39">
        <f>LOOKUP(V52,Poängberäkning!$B$6:$B$97,Poängberäkning!$C$6:$C$97)</f>
        <v>0</v>
      </c>
      <c r="X52" s="50"/>
      <c r="Y52" s="39">
        <f>LOOKUP(X52,Poängberäkning!$B$6:$B$97,Poängberäkning!$C$6:$C$97)</f>
        <v>0</v>
      </c>
      <c r="Z52" s="50"/>
      <c r="AA52" s="39">
        <f>LOOKUP(Z52,Poängberäkning!$B$6:$B$97,Poängberäkning!$C$6:$C$97)</f>
        <v>0</v>
      </c>
      <c r="AB52" s="50"/>
      <c r="AC52" s="39">
        <f>LOOKUP(AB52,Poängberäkning!$B$6:$B$97,Poängberäkning!$C$6:$C$97)</f>
        <v>0</v>
      </c>
      <c r="AD52" s="50"/>
      <c r="AE52" s="39">
        <f>LOOKUP(AD52,Poängberäkning!$B$6:$B$97,Poängberäkning!$C$6:$C$97)</f>
        <v>0</v>
      </c>
      <c r="AF52" s="51"/>
      <c r="AG52" s="40">
        <f>LOOKUP(AF52,Poängberäkning!$B$6:$B$97,Poängberäkning!$C$6:$C$97)</f>
        <v>0</v>
      </c>
      <c r="AH52" s="52"/>
      <c r="AI52" s="137">
        <f>LOOKUP(AH52,Poängberäkning!$B$6:$B$97,Poängberäkning!$C$6:$C$97)</f>
        <v>0</v>
      </c>
      <c r="AJ52" s="97"/>
      <c r="AK52" s="62">
        <f>LOOKUP(AJ52,Poängberäkning!$B$6:$B$97,Poängberäkning!$C$6:$C$97)</f>
        <v>0</v>
      </c>
      <c r="AL52" s="97"/>
      <c r="AM52" s="62">
        <f>LOOKUP(AL52,Poängberäkning!$B$6:$B$97,Poängberäkning!$C$6:$C$97)</f>
        <v>0</v>
      </c>
      <c r="AN52" s="97"/>
      <c r="AO52" s="138">
        <f>LOOKUP(AN52,Poängberäkning!$B$6:$B$97,Poängberäkning!$C$6:$C$97)</f>
        <v>0</v>
      </c>
      <c r="AP52" s="97"/>
      <c r="AQ52" s="140">
        <f>LOOKUP(AP52,Poängberäkning!$B$6:$B$97,Poängberäkning!$C$6:$C$97)</f>
        <v>0</v>
      </c>
      <c r="AR52" s="66">
        <f>LARGE(($I52,$K52,$M52,$O52,$Q52,$S52,$U52,$W52,$Y52,$AA52,$AC52,$AE52,$AG52,$AI52,$AK52,$AM52,$AO52,$AQ52),1)</f>
        <v>0</v>
      </c>
      <c r="AS52" s="63">
        <f>LARGE(($I52,$K52,$M52,$O52,$Q52,$S52,$U52,$W52,$Y52,$AA52,$AC52,$AE52,$AG52,$AI52,$AK52,$AM52,$AO52,$AQ52),2)</f>
        <v>0</v>
      </c>
      <c r="AT52" s="63">
        <f>LARGE(($I52,$K52,$M52,$O52,$Q52,$S52,$U52,$W52,$Y52,$AA52,$AC52,$AE52,$AG52,$AI52,$AK52,$AM52,$AO52,$AQ52),3)</f>
        <v>0</v>
      </c>
      <c r="AU52" s="63">
        <f>LARGE(($I52,$K52,$M52,$O52,$Q52,$S52,$U52,$W52,$Y52,$AA52,$AC52,$AE52,$AG52,$AI52,$AK52,$AM52,$AO52,$AQ52),4)</f>
        <v>0</v>
      </c>
      <c r="AV52" s="63">
        <f>LARGE(($I52,$K52,$M52,$O52,$Q52,$S52,$U52,$W52,$Y52,$AA52,$AC52,$AE52,$AG52,$AI52,$AK52,$AM52,$AO52,$AQ52),5)</f>
        <v>0</v>
      </c>
      <c r="AW52" s="63">
        <f>LARGE(($I52,$K52,$M52,$O52,$Q52,$S52,$U52,$W52,$Y52,$AA52,$AC52,$AE52,$AG52,$AI52,$AK52,$AM52,$AO52,$AQ52),6)</f>
        <v>0</v>
      </c>
      <c r="AX52" s="63">
        <f>LARGE(($I52,$K52,$M52,$O52,$Q52,$S52,$U52,$W52,$Y52,$AA52,$AC52,$AE52,$AG52,$AI52,$AK52,$AM52,$AO52,$AQ52),7)</f>
        <v>0</v>
      </c>
      <c r="AY52" s="63">
        <f>LARGE(($I52,$K52,$M52,$O52,$Q52,$S52,$U52,$W52,$Y52,$AA52,$AC52,$AE52,$AG52,$AI52,$AK52,$AM52,$AO52,$AQ52),8)</f>
        <v>0</v>
      </c>
    </row>
    <row r="53" spans="1:51" ht="16.5" thickBot="1">
      <c r="A53" s="134">
        <f t="shared" si="3"/>
        <v>49</v>
      </c>
      <c r="B53" s="37"/>
      <c r="C53" s="72"/>
      <c r="D53" s="73"/>
      <c r="E53" s="48">
        <f t="shared" si="4"/>
        <v>0</v>
      </c>
      <c r="F53" s="45">
        <f t="shared" si="5"/>
        <v>0</v>
      </c>
      <c r="G53" s="36">
        <f t="shared" si="6"/>
        <v>0</v>
      </c>
      <c r="H53" s="49"/>
      <c r="I53" s="38">
        <f>LOOKUP(H53,Poängberäkning!$B$6:$B$97,Poängberäkning!$C$6:$C$97)</f>
        <v>0</v>
      </c>
      <c r="J53" s="49"/>
      <c r="K53" s="38">
        <f>LOOKUP(J53,Poängberäkning!$B$6:$B$97,Poängberäkning!$C$6:$C$97)</f>
        <v>0</v>
      </c>
      <c r="L53" s="49"/>
      <c r="M53" s="38">
        <f>LOOKUP(L53,Poängberäkning!$B$6:$B$97,Poängberäkning!$C$6:$C$97)</f>
        <v>0</v>
      </c>
      <c r="N53" s="49"/>
      <c r="O53" s="38">
        <f>LOOKUP(N53,Poängberäkning!$B$6:$B$97,Poängberäkning!$C$6:$C$97)</f>
        <v>0</v>
      </c>
      <c r="P53" s="49"/>
      <c r="Q53" s="38">
        <f>LOOKUP(P53,Poängberäkning!$B$6:$B$97,Poängberäkning!$C$6:$C$97)</f>
        <v>0</v>
      </c>
      <c r="R53" s="49"/>
      <c r="S53" s="38">
        <f>LOOKUP(R53,Poängberäkning!$B$6:$B$97,Poängberäkning!$C$6:$C$97)</f>
        <v>0</v>
      </c>
      <c r="T53" s="60"/>
      <c r="U53" s="39">
        <f>LOOKUP(T53,Poängberäkning!$B$6:$B$97,Poängberäkning!$C$6:$C$97)</f>
        <v>0</v>
      </c>
      <c r="V53" s="50"/>
      <c r="W53" s="39">
        <f>LOOKUP(V53,Poängberäkning!$B$6:$B$97,Poängberäkning!$C$6:$C$97)</f>
        <v>0</v>
      </c>
      <c r="X53" s="50"/>
      <c r="Y53" s="39">
        <f>LOOKUP(X53,Poängberäkning!$B$6:$B$97,Poängberäkning!$C$6:$C$97)</f>
        <v>0</v>
      </c>
      <c r="Z53" s="50"/>
      <c r="AA53" s="39">
        <f>LOOKUP(Z53,Poängberäkning!$B$6:$B$97,Poängberäkning!$C$6:$C$97)</f>
        <v>0</v>
      </c>
      <c r="AB53" s="50"/>
      <c r="AC53" s="39">
        <f>LOOKUP(AB53,Poängberäkning!$B$6:$B$97,Poängberäkning!$C$6:$C$97)</f>
        <v>0</v>
      </c>
      <c r="AD53" s="50"/>
      <c r="AE53" s="39">
        <f>LOOKUP(AD53,Poängberäkning!$B$6:$B$97,Poängberäkning!$C$6:$C$97)</f>
        <v>0</v>
      </c>
      <c r="AF53" s="51"/>
      <c r="AG53" s="40">
        <f>LOOKUP(AF53,Poängberäkning!$B$6:$B$97,Poängberäkning!$C$6:$C$97)</f>
        <v>0</v>
      </c>
      <c r="AH53" s="52"/>
      <c r="AI53" s="137">
        <f>LOOKUP(AH53,Poängberäkning!$B$6:$B$97,Poängberäkning!$C$6:$C$97)</f>
        <v>0</v>
      </c>
      <c r="AJ53" s="97"/>
      <c r="AK53" s="62">
        <f>LOOKUP(AJ53,Poängberäkning!$B$6:$B$97,Poängberäkning!$C$6:$C$97)</f>
        <v>0</v>
      </c>
      <c r="AL53" s="97"/>
      <c r="AM53" s="62">
        <f>LOOKUP(AL53,Poängberäkning!$B$6:$B$97,Poängberäkning!$C$6:$C$97)</f>
        <v>0</v>
      </c>
      <c r="AN53" s="97"/>
      <c r="AO53" s="138">
        <f>LOOKUP(AN53,Poängberäkning!$B$6:$B$97,Poängberäkning!$C$6:$C$97)</f>
        <v>0</v>
      </c>
      <c r="AP53" s="97"/>
      <c r="AQ53" s="140">
        <f>LOOKUP(AP53,Poängberäkning!$B$6:$B$97,Poängberäkning!$C$6:$C$97)</f>
        <v>0</v>
      </c>
      <c r="AR53" s="66">
        <f>LARGE(($I53,$K53,$M53,$O53,$Q53,$S53,$U53,$W53,$Y53,$AA53,$AC53,$AE53,$AG53,$AI53,$AK53,$AM53,$AO53,$AQ53),1)</f>
        <v>0</v>
      </c>
      <c r="AS53" s="63">
        <f>LARGE(($I53,$K53,$M53,$O53,$Q53,$S53,$U53,$W53,$Y53,$AA53,$AC53,$AE53,$AG53,$AI53,$AK53,$AM53,$AO53,$AQ53),2)</f>
        <v>0</v>
      </c>
      <c r="AT53" s="63">
        <f>LARGE(($I53,$K53,$M53,$O53,$Q53,$S53,$U53,$W53,$Y53,$AA53,$AC53,$AE53,$AG53,$AI53,$AK53,$AM53,$AO53,$AQ53),3)</f>
        <v>0</v>
      </c>
      <c r="AU53" s="63">
        <f>LARGE(($I53,$K53,$M53,$O53,$Q53,$S53,$U53,$W53,$Y53,$AA53,$AC53,$AE53,$AG53,$AI53,$AK53,$AM53,$AO53,$AQ53),4)</f>
        <v>0</v>
      </c>
      <c r="AV53" s="63">
        <f>LARGE(($I53,$K53,$M53,$O53,$Q53,$S53,$U53,$W53,$Y53,$AA53,$AC53,$AE53,$AG53,$AI53,$AK53,$AM53,$AO53,$AQ53),5)</f>
        <v>0</v>
      </c>
      <c r="AW53" s="63">
        <f>LARGE(($I53,$K53,$M53,$O53,$Q53,$S53,$U53,$W53,$Y53,$AA53,$AC53,$AE53,$AG53,$AI53,$AK53,$AM53,$AO53,$AQ53),6)</f>
        <v>0</v>
      </c>
      <c r="AX53" s="63">
        <f>LARGE(($I53,$K53,$M53,$O53,$Q53,$S53,$U53,$W53,$Y53,$AA53,$AC53,$AE53,$AG53,$AI53,$AK53,$AM53,$AO53,$AQ53),7)</f>
        <v>0</v>
      </c>
      <c r="AY53" s="63">
        <f>LARGE(($I53,$K53,$M53,$O53,$Q53,$S53,$U53,$W53,$Y53,$AA53,$AC53,$AE53,$AG53,$AI53,$AK53,$AM53,$AO53,$AQ53),8)</f>
        <v>0</v>
      </c>
    </row>
    <row r="54" spans="1:51" ht="16.5" thickBot="1">
      <c r="A54" s="134">
        <f t="shared" si="3"/>
        <v>50</v>
      </c>
      <c r="B54" s="37"/>
      <c r="C54" s="72"/>
      <c r="D54" s="73"/>
      <c r="E54" s="48">
        <f t="shared" si="4"/>
        <v>0</v>
      </c>
      <c r="F54" s="45">
        <f t="shared" si="5"/>
        <v>0</v>
      </c>
      <c r="G54" s="36">
        <f t="shared" si="6"/>
        <v>0</v>
      </c>
      <c r="H54" s="49"/>
      <c r="I54" s="38">
        <f>LOOKUP(H54,Poängberäkning!$B$6:$B$97,Poängberäkning!$C$6:$C$97)</f>
        <v>0</v>
      </c>
      <c r="J54" s="49"/>
      <c r="K54" s="38">
        <f>LOOKUP(J54,Poängberäkning!$B$6:$B$97,Poängberäkning!$C$6:$C$97)</f>
        <v>0</v>
      </c>
      <c r="L54" s="49"/>
      <c r="M54" s="38">
        <f>LOOKUP(L54,Poängberäkning!$B$6:$B$97,Poängberäkning!$C$6:$C$97)</f>
        <v>0</v>
      </c>
      <c r="N54" s="49"/>
      <c r="O54" s="38">
        <f>LOOKUP(N54,Poängberäkning!$B$6:$B$97,Poängberäkning!$C$6:$C$97)</f>
        <v>0</v>
      </c>
      <c r="P54" s="49"/>
      <c r="Q54" s="38">
        <f>LOOKUP(P54,Poängberäkning!$B$6:$B$97,Poängberäkning!$C$6:$C$97)</f>
        <v>0</v>
      </c>
      <c r="R54" s="49"/>
      <c r="S54" s="38">
        <f>LOOKUP(R54,Poängberäkning!$B$6:$B$97,Poängberäkning!$C$6:$C$97)</f>
        <v>0</v>
      </c>
      <c r="T54" s="60"/>
      <c r="U54" s="39">
        <f>LOOKUP(T54,Poängberäkning!$B$6:$B$97,Poängberäkning!$C$6:$C$97)</f>
        <v>0</v>
      </c>
      <c r="V54" s="50"/>
      <c r="W54" s="39">
        <f>LOOKUP(V54,Poängberäkning!$B$6:$B$97,Poängberäkning!$C$6:$C$97)</f>
        <v>0</v>
      </c>
      <c r="X54" s="50"/>
      <c r="Y54" s="39">
        <f>LOOKUP(X54,Poängberäkning!$B$6:$B$97,Poängberäkning!$C$6:$C$97)</f>
        <v>0</v>
      </c>
      <c r="Z54" s="50"/>
      <c r="AA54" s="39">
        <f>LOOKUP(Z54,Poängberäkning!$B$6:$B$97,Poängberäkning!$C$6:$C$97)</f>
        <v>0</v>
      </c>
      <c r="AB54" s="50"/>
      <c r="AC54" s="39">
        <f>LOOKUP(AB54,Poängberäkning!$B$6:$B$97,Poängberäkning!$C$6:$C$97)</f>
        <v>0</v>
      </c>
      <c r="AD54" s="50"/>
      <c r="AE54" s="39">
        <f>LOOKUP(AD54,Poängberäkning!$B$6:$B$97,Poängberäkning!$C$6:$C$97)</f>
        <v>0</v>
      </c>
      <c r="AF54" s="51"/>
      <c r="AG54" s="40">
        <f>LOOKUP(AF54,Poängberäkning!$B$6:$B$97,Poängberäkning!$C$6:$C$97)</f>
        <v>0</v>
      </c>
      <c r="AH54" s="51"/>
      <c r="AI54" s="137">
        <f>LOOKUP(AH54,Poängberäkning!$B$6:$B$97,Poängberäkning!$C$6:$C$97)</f>
        <v>0</v>
      </c>
      <c r="AJ54" s="97"/>
      <c r="AK54" s="62">
        <f>LOOKUP(AJ54,Poängberäkning!$B$6:$B$97,Poängberäkning!$C$6:$C$97)</f>
        <v>0</v>
      </c>
      <c r="AL54" s="97"/>
      <c r="AM54" s="62">
        <f>LOOKUP(AL54,Poängberäkning!$B$6:$B$97,Poängberäkning!$C$6:$C$97)</f>
        <v>0</v>
      </c>
      <c r="AN54" s="97"/>
      <c r="AO54" s="138">
        <f>LOOKUP(AN54,Poängberäkning!$B$6:$B$97,Poängberäkning!$C$6:$C$97)</f>
        <v>0</v>
      </c>
      <c r="AP54" s="97"/>
      <c r="AQ54" s="140">
        <f>LOOKUP(AP54,Poängberäkning!$B$6:$B$97,Poängberäkning!$C$6:$C$97)</f>
        <v>0</v>
      </c>
      <c r="AR54" s="66">
        <f>LARGE(($I54,$K54,$M54,$O54,$Q54,$S54,$U54,$W54,$Y54,$AA54,$AC54,$AE54,$AG54,$AI54,$AK54,$AM54,$AO54,$AQ54),1)</f>
        <v>0</v>
      </c>
      <c r="AS54" s="63">
        <f>LARGE(($I54,$K54,$M54,$O54,$Q54,$S54,$U54,$W54,$Y54,$AA54,$AC54,$AE54,$AG54,$AI54,$AK54,$AM54,$AO54,$AQ54),2)</f>
        <v>0</v>
      </c>
      <c r="AT54" s="63">
        <f>LARGE(($I54,$K54,$M54,$O54,$Q54,$S54,$U54,$W54,$Y54,$AA54,$AC54,$AE54,$AG54,$AI54,$AK54,$AM54,$AO54,$AQ54),3)</f>
        <v>0</v>
      </c>
      <c r="AU54" s="63">
        <f>LARGE(($I54,$K54,$M54,$O54,$Q54,$S54,$U54,$W54,$Y54,$AA54,$AC54,$AE54,$AG54,$AI54,$AK54,$AM54,$AO54,$AQ54),4)</f>
        <v>0</v>
      </c>
      <c r="AV54" s="63">
        <f>LARGE(($I54,$K54,$M54,$O54,$Q54,$S54,$U54,$W54,$Y54,$AA54,$AC54,$AE54,$AG54,$AI54,$AK54,$AM54,$AO54,$AQ54),5)</f>
        <v>0</v>
      </c>
      <c r="AW54" s="63">
        <f>LARGE(($I54,$K54,$M54,$O54,$Q54,$S54,$U54,$W54,$Y54,$AA54,$AC54,$AE54,$AG54,$AI54,$AK54,$AM54,$AO54,$AQ54),6)</f>
        <v>0</v>
      </c>
      <c r="AX54" s="63">
        <f>LARGE(($I54,$K54,$M54,$O54,$Q54,$S54,$U54,$W54,$Y54,$AA54,$AC54,$AE54,$AG54,$AI54,$AK54,$AM54,$AO54,$AQ54),7)</f>
        <v>0</v>
      </c>
      <c r="AY54" s="63">
        <f>LARGE(($I54,$K54,$M54,$O54,$Q54,$S54,$U54,$W54,$Y54,$AA54,$AC54,$AE54,$AG54,$AI54,$AK54,$AM54,$AO54,$AQ54),8)</f>
        <v>0</v>
      </c>
    </row>
    <row r="55" spans="1:51" ht="16.5" thickBot="1">
      <c r="A55" s="134">
        <f t="shared" si="3"/>
        <v>51</v>
      </c>
      <c r="B55" s="37"/>
      <c r="C55" s="72"/>
      <c r="D55" s="73"/>
      <c r="E55" s="48">
        <f t="shared" si="4"/>
        <v>0</v>
      </c>
      <c r="F55" s="45">
        <f t="shared" si="5"/>
        <v>0</v>
      </c>
      <c r="G55" s="36">
        <f t="shared" si="6"/>
        <v>0</v>
      </c>
      <c r="H55" s="49"/>
      <c r="I55" s="38">
        <f>LOOKUP(H55,Poängberäkning!$B$6:$B$97,Poängberäkning!$C$6:$C$97)</f>
        <v>0</v>
      </c>
      <c r="J55" s="49"/>
      <c r="K55" s="38">
        <f>LOOKUP(J55,Poängberäkning!$B$6:$B$97,Poängberäkning!$C$6:$C$97)</f>
        <v>0</v>
      </c>
      <c r="L55" s="49"/>
      <c r="M55" s="38">
        <f>LOOKUP(L55,Poängberäkning!$B$6:$B$97,Poängberäkning!$C$6:$C$97)</f>
        <v>0</v>
      </c>
      <c r="N55" s="49"/>
      <c r="O55" s="38">
        <f>LOOKUP(N55,Poängberäkning!$B$6:$B$97,Poängberäkning!$C$6:$C$97)</f>
        <v>0</v>
      </c>
      <c r="P55" s="49"/>
      <c r="Q55" s="38">
        <f>LOOKUP(P55,Poängberäkning!$B$6:$B$97,Poängberäkning!$C$6:$C$97)</f>
        <v>0</v>
      </c>
      <c r="R55" s="49"/>
      <c r="S55" s="38">
        <f>LOOKUP(R55,Poängberäkning!$B$6:$B$97,Poängberäkning!$C$6:$C$97)</f>
        <v>0</v>
      </c>
      <c r="T55" s="60"/>
      <c r="U55" s="39">
        <f>LOOKUP(T55,Poängberäkning!$B$6:$B$97,Poängberäkning!$C$6:$C$97)</f>
        <v>0</v>
      </c>
      <c r="V55" s="50"/>
      <c r="W55" s="39">
        <f>LOOKUP(V55,Poängberäkning!$B$6:$B$97,Poängberäkning!$C$6:$C$97)</f>
        <v>0</v>
      </c>
      <c r="X55" s="50"/>
      <c r="Y55" s="39">
        <f>LOOKUP(X55,Poängberäkning!$B$6:$B$97,Poängberäkning!$C$6:$C$97)</f>
        <v>0</v>
      </c>
      <c r="Z55" s="50"/>
      <c r="AA55" s="39">
        <f>LOOKUP(Z55,Poängberäkning!$B$6:$B$97,Poängberäkning!$C$6:$C$97)</f>
        <v>0</v>
      </c>
      <c r="AB55" s="50"/>
      <c r="AC55" s="39">
        <f>LOOKUP(AB55,Poängberäkning!$B$6:$B$97,Poängberäkning!$C$6:$C$97)</f>
        <v>0</v>
      </c>
      <c r="AD55" s="50"/>
      <c r="AE55" s="39">
        <f>LOOKUP(AD55,Poängberäkning!$B$6:$B$97,Poängberäkning!$C$6:$C$97)</f>
        <v>0</v>
      </c>
      <c r="AF55" s="51"/>
      <c r="AG55" s="40">
        <f>LOOKUP(AF55,Poängberäkning!$B$6:$B$97,Poängberäkning!$C$6:$C$97)</f>
        <v>0</v>
      </c>
      <c r="AH55" s="51"/>
      <c r="AI55" s="137">
        <f>LOOKUP(AH55,Poängberäkning!$B$6:$B$97,Poängberäkning!$C$6:$C$97)</f>
        <v>0</v>
      </c>
      <c r="AJ55" s="97"/>
      <c r="AK55" s="62">
        <f>LOOKUP(AJ55,Poängberäkning!$B$6:$B$97,Poängberäkning!$C$6:$C$97)</f>
        <v>0</v>
      </c>
      <c r="AL55" s="97"/>
      <c r="AM55" s="62">
        <f>LOOKUP(AL55,Poängberäkning!$B$6:$B$97,Poängberäkning!$C$6:$C$97)</f>
        <v>0</v>
      </c>
      <c r="AN55" s="97"/>
      <c r="AO55" s="138">
        <f>LOOKUP(AN55,Poängberäkning!$B$6:$B$97,Poängberäkning!$C$6:$C$97)</f>
        <v>0</v>
      </c>
      <c r="AP55" s="97"/>
      <c r="AQ55" s="140">
        <f>LOOKUP(AP55,Poängberäkning!$B$6:$B$97,Poängberäkning!$C$6:$C$97)</f>
        <v>0</v>
      </c>
      <c r="AR55" s="66">
        <f>LARGE(($I55,$K55,$M55,$O55,$Q55,$S55,$U55,$W55,$Y55,$AA55,$AC55,$AE55,$AG55,$AI55,$AK55,$AM55,$AO55,$AQ55),1)</f>
        <v>0</v>
      </c>
      <c r="AS55" s="63">
        <f>LARGE(($I55,$K55,$M55,$O55,$Q55,$S55,$U55,$W55,$Y55,$AA55,$AC55,$AE55,$AG55,$AI55,$AK55,$AM55,$AO55,$AQ55),2)</f>
        <v>0</v>
      </c>
      <c r="AT55" s="63">
        <f>LARGE(($I55,$K55,$M55,$O55,$Q55,$S55,$U55,$W55,$Y55,$AA55,$AC55,$AE55,$AG55,$AI55,$AK55,$AM55,$AO55,$AQ55),3)</f>
        <v>0</v>
      </c>
      <c r="AU55" s="63">
        <f>LARGE(($I55,$K55,$M55,$O55,$Q55,$S55,$U55,$W55,$Y55,$AA55,$AC55,$AE55,$AG55,$AI55,$AK55,$AM55,$AO55,$AQ55),4)</f>
        <v>0</v>
      </c>
      <c r="AV55" s="63">
        <f>LARGE(($I55,$K55,$M55,$O55,$Q55,$S55,$U55,$W55,$Y55,$AA55,$AC55,$AE55,$AG55,$AI55,$AK55,$AM55,$AO55,$AQ55),5)</f>
        <v>0</v>
      </c>
      <c r="AW55" s="63">
        <f>LARGE(($I55,$K55,$M55,$O55,$Q55,$S55,$U55,$W55,$Y55,$AA55,$AC55,$AE55,$AG55,$AI55,$AK55,$AM55,$AO55,$AQ55),6)</f>
        <v>0</v>
      </c>
      <c r="AX55" s="63">
        <f>LARGE(($I55,$K55,$M55,$O55,$Q55,$S55,$U55,$W55,$Y55,$AA55,$AC55,$AE55,$AG55,$AI55,$AK55,$AM55,$AO55,$AQ55),7)</f>
        <v>0</v>
      </c>
      <c r="AY55" s="63">
        <f>LARGE(($I55,$K55,$M55,$O55,$Q55,$S55,$U55,$W55,$Y55,$AA55,$AC55,$AE55,$AG55,$AI55,$AK55,$AM55,$AO55,$AQ55),8)</f>
        <v>0</v>
      </c>
    </row>
    <row r="56" spans="1:51" ht="16.5" thickBot="1">
      <c r="A56" s="134">
        <f t="shared" si="3"/>
        <v>52</v>
      </c>
      <c r="B56" s="37"/>
      <c r="C56" s="72"/>
      <c r="D56" s="73"/>
      <c r="E56" s="48">
        <f t="shared" si="4"/>
        <v>0</v>
      </c>
      <c r="F56" s="45">
        <f t="shared" si="5"/>
        <v>0</v>
      </c>
      <c r="G56" s="36">
        <f t="shared" si="6"/>
        <v>0</v>
      </c>
      <c r="H56" s="49"/>
      <c r="I56" s="38">
        <f>LOOKUP(H56,Poängberäkning!$B$6:$B$97,Poängberäkning!$C$6:$C$97)</f>
        <v>0</v>
      </c>
      <c r="J56" s="49"/>
      <c r="K56" s="38">
        <f>LOOKUP(J56,Poängberäkning!$B$6:$B$97,Poängberäkning!$C$6:$C$97)</f>
        <v>0</v>
      </c>
      <c r="L56" s="49"/>
      <c r="M56" s="38">
        <f>LOOKUP(L56,Poängberäkning!$B$6:$B$97,Poängberäkning!$C$6:$C$97)</f>
        <v>0</v>
      </c>
      <c r="N56" s="49"/>
      <c r="O56" s="38">
        <f>LOOKUP(N56,Poängberäkning!$B$6:$B$97,Poängberäkning!$C$6:$C$97)</f>
        <v>0</v>
      </c>
      <c r="P56" s="49"/>
      <c r="Q56" s="38">
        <f>LOOKUP(P56,Poängberäkning!$B$6:$B$97,Poängberäkning!$C$6:$C$97)</f>
        <v>0</v>
      </c>
      <c r="R56" s="49"/>
      <c r="S56" s="38">
        <f>LOOKUP(R56,Poängberäkning!$B$6:$B$97,Poängberäkning!$C$6:$C$97)</f>
        <v>0</v>
      </c>
      <c r="T56" s="60"/>
      <c r="U56" s="39">
        <f>LOOKUP(T56,Poängberäkning!$B$6:$B$97,Poängberäkning!$C$6:$C$97)</f>
        <v>0</v>
      </c>
      <c r="V56" s="50"/>
      <c r="W56" s="39">
        <f>LOOKUP(V56,Poängberäkning!$B$6:$B$97,Poängberäkning!$C$6:$C$97)</f>
        <v>0</v>
      </c>
      <c r="X56" s="50"/>
      <c r="Y56" s="39">
        <f>LOOKUP(X56,Poängberäkning!$B$6:$B$97,Poängberäkning!$C$6:$C$97)</f>
        <v>0</v>
      </c>
      <c r="Z56" s="50"/>
      <c r="AA56" s="39">
        <f>LOOKUP(Z56,Poängberäkning!$B$6:$B$97,Poängberäkning!$C$6:$C$97)</f>
        <v>0</v>
      </c>
      <c r="AB56" s="50"/>
      <c r="AC56" s="39">
        <f>LOOKUP(AB56,Poängberäkning!$B$6:$B$97,Poängberäkning!$C$6:$C$97)</f>
        <v>0</v>
      </c>
      <c r="AD56" s="50"/>
      <c r="AE56" s="39">
        <f>LOOKUP(AD56,Poängberäkning!$B$6:$B$97,Poängberäkning!$C$6:$C$97)</f>
        <v>0</v>
      </c>
      <c r="AF56" s="51"/>
      <c r="AG56" s="40">
        <f>LOOKUP(AF56,Poängberäkning!$B$6:$B$97,Poängberäkning!$C$6:$C$97)</f>
        <v>0</v>
      </c>
      <c r="AH56" s="52"/>
      <c r="AI56" s="137">
        <f>LOOKUP(AH56,Poängberäkning!$B$6:$B$97,Poängberäkning!$C$6:$C$97)</f>
        <v>0</v>
      </c>
      <c r="AJ56" s="97"/>
      <c r="AK56" s="62">
        <f>LOOKUP(AJ56,Poängberäkning!$B$6:$B$97,Poängberäkning!$C$6:$C$97)</f>
        <v>0</v>
      </c>
      <c r="AL56" s="97"/>
      <c r="AM56" s="62">
        <f>LOOKUP(AL56,Poängberäkning!$B$6:$B$97,Poängberäkning!$C$6:$C$97)</f>
        <v>0</v>
      </c>
      <c r="AN56" s="97"/>
      <c r="AO56" s="138">
        <f>LOOKUP(AN56,Poängberäkning!$B$6:$B$97,Poängberäkning!$C$6:$C$97)</f>
        <v>0</v>
      </c>
      <c r="AP56" s="97"/>
      <c r="AQ56" s="140">
        <f>LOOKUP(AP56,Poängberäkning!$B$6:$B$97,Poängberäkning!$C$6:$C$97)</f>
        <v>0</v>
      </c>
      <c r="AR56" s="66">
        <f>LARGE(($I56,$K56,$M56,$O56,$Q56,$S56,$U56,$W56,$Y56,$AA56,$AC56,$AE56,$AG56,$AI56,$AK56,$AM56,$AO56,$AQ56),1)</f>
        <v>0</v>
      </c>
      <c r="AS56" s="63">
        <f>LARGE(($I56,$K56,$M56,$O56,$Q56,$S56,$U56,$W56,$Y56,$AA56,$AC56,$AE56,$AG56,$AI56,$AK56,$AM56,$AO56,$AQ56),2)</f>
        <v>0</v>
      </c>
      <c r="AT56" s="63">
        <f>LARGE(($I56,$K56,$M56,$O56,$Q56,$S56,$U56,$W56,$Y56,$AA56,$AC56,$AE56,$AG56,$AI56,$AK56,$AM56,$AO56,$AQ56),3)</f>
        <v>0</v>
      </c>
      <c r="AU56" s="63">
        <f>LARGE(($I56,$K56,$M56,$O56,$Q56,$S56,$U56,$W56,$Y56,$AA56,$AC56,$AE56,$AG56,$AI56,$AK56,$AM56,$AO56,$AQ56),4)</f>
        <v>0</v>
      </c>
      <c r="AV56" s="63">
        <f>LARGE(($I56,$K56,$M56,$O56,$Q56,$S56,$U56,$W56,$Y56,$AA56,$AC56,$AE56,$AG56,$AI56,$AK56,$AM56,$AO56,$AQ56),5)</f>
        <v>0</v>
      </c>
      <c r="AW56" s="63">
        <f>LARGE(($I56,$K56,$M56,$O56,$Q56,$S56,$U56,$W56,$Y56,$AA56,$AC56,$AE56,$AG56,$AI56,$AK56,$AM56,$AO56,$AQ56),6)</f>
        <v>0</v>
      </c>
      <c r="AX56" s="63">
        <f>LARGE(($I56,$K56,$M56,$O56,$Q56,$S56,$U56,$W56,$Y56,$AA56,$AC56,$AE56,$AG56,$AI56,$AK56,$AM56,$AO56,$AQ56),7)</f>
        <v>0</v>
      </c>
      <c r="AY56" s="63">
        <f>LARGE(($I56,$K56,$M56,$O56,$Q56,$S56,$U56,$W56,$Y56,$AA56,$AC56,$AE56,$AG56,$AI56,$AK56,$AM56,$AO56,$AQ56),8)</f>
        <v>0</v>
      </c>
    </row>
    <row r="57" spans="1:51" ht="16.5" thickBot="1">
      <c r="A57" s="134">
        <f t="shared" si="3"/>
        <v>53</v>
      </c>
      <c r="B57" s="37"/>
      <c r="C57" s="72"/>
      <c r="D57" s="73"/>
      <c r="E57" s="48">
        <f t="shared" si="4"/>
        <v>0</v>
      </c>
      <c r="F57" s="45">
        <f t="shared" si="5"/>
        <v>0</v>
      </c>
      <c r="G57" s="36">
        <f t="shared" si="6"/>
        <v>0</v>
      </c>
      <c r="H57" s="49"/>
      <c r="I57" s="38">
        <f>LOOKUP(H57,Poängberäkning!$B$6:$B$97,Poängberäkning!$C$6:$C$97)</f>
        <v>0</v>
      </c>
      <c r="J57" s="49"/>
      <c r="K57" s="38">
        <f>LOOKUP(J57,Poängberäkning!$B$6:$B$97,Poängberäkning!$C$6:$C$97)</f>
        <v>0</v>
      </c>
      <c r="L57" s="49"/>
      <c r="M57" s="38">
        <f>LOOKUP(L57,Poängberäkning!$B$6:$B$97,Poängberäkning!$C$6:$C$97)</f>
        <v>0</v>
      </c>
      <c r="N57" s="49"/>
      <c r="O57" s="38">
        <f>LOOKUP(N57,Poängberäkning!$B$6:$B$97,Poängberäkning!$C$6:$C$97)</f>
        <v>0</v>
      </c>
      <c r="P57" s="49"/>
      <c r="Q57" s="38">
        <f>LOOKUP(P57,Poängberäkning!$B$6:$B$97,Poängberäkning!$C$6:$C$97)</f>
        <v>0</v>
      </c>
      <c r="R57" s="49"/>
      <c r="S57" s="38">
        <f>LOOKUP(R57,Poängberäkning!$B$6:$B$97,Poängberäkning!$C$6:$C$97)</f>
        <v>0</v>
      </c>
      <c r="T57" s="60"/>
      <c r="U57" s="39">
        <f>LOOKUP(T57,Poängberäkning!$B$6:$B$97,Poängberäkning!$C$6:$C$97)</f>
        <v>0</v>
      </c>
      <c r="V57" s="50"/>
      <c r="W57" s="39">
        <f>LOOKUP(V57,Poängberäkning!$B$6:$B$97,Poängberäkning!$C$6:$C$97)</f>
        <v>0</v>
      </c>
      <c r="X57" s="50"/>
      <c r="Y57" s="39">
        <f>LOOKUP(X57,Poängberäkning!$B$6:$B$97,Poängberäkning!$C$6:$C$97)</f>
        <v>0</v>
      </c>
      <c r="Z57" s="50"/>
      <c r="AA57" s="39">
        <f>LOOKUP(Z57,Poängberäkning!$B$6:$B$97,Poängberäkning!$C$6:$C$97)</f>
        <v>0</v>
      </c>
      <c r="AB57" s="50"/>
      <c r="AC57" s="39">
        <f>LOOKUP(AB57,Poängberäkning!$B$6:$B$97,Poängberäkning!$C$6:$C$97)</f>
        <v>0</v>
      </c>
      <c r="AD57" s="50"/>
      <c r="AE57" s="39">
        <f>LOOKUP(AD57,Poängberäkning!$B$6:$B$97,Poängberäkning!$C$6:$C$97)</f>
        <v>0</v>
      </c>
      <c r="AF57" s="51"/>
      <c r="AG57" s="40">
        <f>LOOKUP(AF57,Poängberäkning!$B$6:$B$97,Poängberäkning!$C$6:$C$97)</f>
        <v>0</v>
      </c>
      <c r="AH57" s="51"/>
      <c r="AI57" s="137">
        <f>LOOKUP(AH57,Poängberäkning!$B$6:$B$97,Poängberäkning!$C$6:$C$97)</f>
        <v>0</v>
      </c>
      <c r="AJ57" s="97"/>
      <c r="AK57" s="62">
        <f>LOOKUP(AJ57,Poängberäkning!$B$6:$B$97,Poängberäkning!$C$6:$C$97)</f>
        <v>0</v>
      </c>
      <c r="AL57" s="97"/>
      <c r="AM57" s="62">
        <f>LOOKUP(AL57,Poängberäkning!$B$6:$B$97,Poängberäkning!$C$6:$C$97)</f>
        <v>0</v>
      </c>
      <c r="AN57" s="97"/>
      <c r="AO57" s="138">
        <f>LOOKUP(AN57,Poängberäkning!$B$6:$B$97,Poängberäkning!$C$6:$C$97)</f>
        <v>0</v>
      </c>
      <c r="AP57" s="97"/>
      <c r="AQ57" s="140">
        <f>LOOKUP(AP57,Poängberäkning!$B$6:$B$97,Poängberäkning!$C$6:$C$97)</f>
        <v>0</v>
      </c>
      <c r="AR57" s="66">
        <f>LARGE(($I57,$K57,$M57,$O57,$Q57,$S57,$U57,$W57,$Y57,$AA57,$AC57,$AE57,$AG57,$AI57,$AK57,$AM57,$AO57,$AQ57),1)</f>
        <v>0</v>
      </c>
      <c r="AS57" s="63">
        <f>LARGE(($I57,$K57,$M57,$O57,$Q57,$S57,$U57,$W57,$Y57,$AA57,$AC57,$AE57,$AG57,$AI57,$AK57,$AM57,$AO57,$AQ57),2)</f>
        <v>0</v>
      </c>
      <c r="AT57" s="63">
        <f>LARGE(($I57,$K57,$M57,$O57,$Q57,$S57,$U57,$W57,$Y57,$AA57,$AC57,$AE57,$AG57,$AI57,$AK57,$AM57,$AO57,$AQ57),3)</f>
        <v>0</v>
      </c>
      <c r="AU57" s="63">
        <f>LARGE(($I57,$K57,$M57,$O57,$Q57,$S57,$U57,$W57,$Y57,$AA57,$AC57,$AE57,$AG57,$AI57,$AK57,$AM57,$AO57,$AQ57),4)</f>
        <v>0</v>
      </c>
      <c r="AV57" s="63">
        <f>LARGE(($I57,$K57,$M57,$O57,$Q57,$S57,$U57,$W57,$Y57,$AA57,$AC57,$AE57,$AG57,$AI57,$AK57,$AM57,$AO57,$AQ57),5)</f>
        <v>0</v>
      </c>
      <c r="AW57" s="63">
        <f>LARGE(($I57,$K57,$M57,$O57,$Q57,$S57,$U57,$W57,$Y57,$AA57,$AC57,$AE57,$AG57,$AI57,$AK57,$AM57,$AO57,$AQ57),6)</f>
        <v>0</v>
      </c>
      <c r="AX57" s="63">
        <f>LARGE(($I57,$K57,$M57,$O57,$Q57,$S57,$U57,$W57,$Y57,$AA57,$AC57,$AE57,$AG57,$AI57,$AK57,$AM57,$AO57,$AQ57),7)</f>
        <v>0</v>
      </c>
      <c r="AY57" s="63">
        <f>LARGE(($I57,$K57,$M57,$O57,$Q57,$S57,$U57,$W57,$Y57,$AA57,$AC57,$AE57,$AG57,$AI57,$AK57,$AM57,$AO57,$AQ57),8)</f>
        <v>0</v>
      </c>
    </row>
    <row r="58" spans="1:51" ht="16.5" thickBot="1">
      <c r="A58" s="134">
        <f t="shared" si="3"/>
        <v>54</v>
      </c>
      <c r="B58" s="37"/>
      <c r="C58" s="72"/>
      <c r="D58" s="73"/>
      <c r="E58" s="48">
        <f t="shared" si="4"/>
        <v>0</v>
      </c>
      <c r="F58" s="45">
        <f t="shared" si="5"/>
        <v>0</v>
      </c>
      <c r="G58" s="36">
        <f t="shared" si="6"/>
        <v>0</v>
      </c>
      <c r="H58" s="49"/>
      <c r="I58" s="38">
        <f>LOOKUP(H58,Poängberäkning!$B$6:$B$97,Poängberäkning!$C$6:$C$97)</f>
        <v>0</v>
      </c>
      <c r="J58" s="49"/>
      <c r="K58" s="38">
        <f>LOOKUP(J58,Poängberäkning!$B$6:$B$97,Poängberäkning!$C$6:$C$97)</f>
        <v>0</v>
      </c>
      <c r="L58" s="49"/>
      <c r="M58" s="38">
        <f>LOOKUP(L58,Poängberäkning!$B$6:$B$97,Poängberäkning!$C$6:$C$97)</f>
        <v>0</v>
      </c>
      <c r="N58" s="49"/>
      <c r="O58" s="38">
        <f>LOOKUP(N58,Poängberäkning!$B$6:$B$97,Poängberäkning!$C$6:$C$97)</f>
        <v>0</v>
      </c>
      <c r="P58" s="49"/>
      <c r="Q58" s="38">
        <f>LOOKUP(P58,Poängberäkning!$B$6:$B$97,Poängberäkning!$C$6:$C$97)</f>
        <v>0</v>
      </c>
      <c r="R58" s="49"/>
      <c r="S58" s="38">
        <f>LOOKUP(R58,Poängberäkning!$B$6:$B$97,Poängberäkning!$C$6:$C$97)</f>
        <v>0</v>
      </c>
      <c r="T58" s="60"/>
      <c r="U58" s="39">
        <f>LOOKUP(T58,Poängberäkning!$B$6:$B$97,Poängberäkning!$C$6:$C$97)</f>
        <v>0</v>
      </c>
      <c r="V58" s="50"/>
      <c r="W58" s="39">
        <f>LOOKUP(V58,Poängberäkning!$B$6:$B$97,Poängberäkning!$C$6:$C$97)</f>
        <v>0</v>
      </c>
      <c r="X58" s="50"/>
      <c r="Y58" s="39">
        <f>LOOKUP(X58,Poängberäkning!$B$6:$B$97,Poängberäkning!$C$6:$C$97)</f>
        <v>0</v>
      </c>
      <c r="Z58" s="50"/>
      <c r="AA58" s="39">
        <f>LOOKUP(Z58,Poängberäkning!$B$6:$B$97,Poängberäkning!$C$6:$C$97)</f>
        <v>0</v>
      </c>
      <c r="AB58" s="50"/>
      <c r="AC58" s="39">
        <f>LOOKUP(AB58,Poängberäkning!$B$6:$B$97,Poängberäkning!$C$6:$C$97)</f>
        <v>0</v>
      </c>
      <c r="AD58" s="50"/>
      <c r="AE58" s="39">
        <f>LOOKUP(AD58,Poängberäkning!$B$6:$B$97,Poängberäkning!$C$6:$C$97)</f>
        <v>0</v>
      </c>
      <c r="AF58" s="51"/>
      <c r="AG58" s="40">
        <f>LOOKUP(AF58,Poängberäkning!$B$6:$B$97,Poängberäkning!$C$6:$C$97)</f>
        <v>0</v>
      </c>
      <c r="AH58" s="51"/>
      <c r="AI58" s="137">
        <f>LOOKUP(AH58,Poängberäkning!$B$6:$B$97,Poängberäkning!$C$6:$C$97)</f>
        <v>0</v>
      </c>
      <c r="AJ58" s="97"/>
      <c r="AK58" s="62">
        <f>LOOKUP(AJ58,Poängberäkning!$B$6:$B$97,Poängberäkning!$C$6:$C$97)</f>
        <v>0</v>
      </c>
      <c r="AL58" s="97"/>
      <c r="AM58" s="62">
        <f>LOOKUP(AL58,Poängberäkning!$B$6:$B$97,Poängberäkning!$C$6:$C$97)</f>
        <v>0</v>
      </c>
      <c r="AN58" s="97"/>
      <c r="AO58" s="138">
        <f>LOOKUP(AN58,Poängberäkning!$B$6:$B$97,Poängberäkning!$C$6:$C$97)</f>
        <v>0</v>
      </c>
      <c r="AP58" s="97"/>
      <c r="AQ58" s="140">
        <f>LOOKUP(AP58,Poängberäkning!$B$6:$B$97,Poängberäkning!$C$6:$C$97)</f>
        <v>0</v>
      </c>
      <c r="AR58" s="66">
        <f>LARGE(($I58,$K58,$M58,$O58,$Q58,$S58,$U58,$W58,$Y58,$AA58,$AC58,$AE58,$AG58,$AI58,$AK58,$AM58,$AO58,$AQ58),1)</f>
        <v>0</v>
      </c>
      <c r="AS58" s="63">
        <f>LARGE(($I58,$K58,$M58,$O58,$Q58,$S58,$U58,$W58,$Y58,$AA58,$AC58,$AE58,$AG58,$AI58,$AK58,$AM58,$AO58,$AQ58),2)</f>
        <v>0</v>
      </c>
      <c r="AT58" s="63">
        <f>LARGE(($I58,$K58,$M58,$O58,$Q58,$S58,$U58,$W58,$Y58,$AA58,$AC58,$AE58,$AG58,$AI58,$AK58,$AM58,$AO58,$AQ58),3)</f>
        <v>0</v>
      </c>
      <c r="AU58" s="63">
        <f>LARGE(($I58,$K58,$M58,$O58,$Q58,$S58,$U58,$W58,$Y58,$AA58,$AC58,$AE58,$AG58,$AI58,$AK58,$AM58,$AO58,$AQ58),4)</f>
        <v>0</v>
      </c>
      <c r="AV58" s="63">
        <f>LARGE(($I58,$K58,$M58,$O58,$Q58,$S58,$U58,$W58,$Y58,$AA58,$AC58,$AE58,$AG58,$AI58,$AK58,$AM58,$AO58,$AQ58),5)</f>
        <v>0</v>
      </c>
      <c r="AW58" s="63">
        <f>LARGE(($I58,$K58,$M58,$O58,$Q58,$S58,$U58,$W58,$Y58,$AA58,$AC58,$AE58,$AG58,$AI58,$AK58,$AM58,$AO58,$AQ58),6)</f>
        <v>0</v>
      </c>
      <c r="AX58" s="63">
        <f>LARGE(($I58,$K58,$M58,$O58,$Q58,$S58,$U58,$W58,$Y58,$AA58,$AC58,$AE58,$AG58,$AI58,$AK58,$AM58,$AO58,$AQ58),7)</f>
        <v>0</v>
      </c>
      <c r="AY58" s="63">
        <f>LARGE(($I58,$K58,$M58,$O58,$Q58,$S58,$U58,$W58,$Y58,$AA58,$AC58,$AE58,$AG58,$AI58,$AK58,$AM58,$AO58,$AQ58),8)</f>
        <v>0</v>
      </c>
    </row>
    <row r="59" spans="1:51" ht="16.5" thickBot="1">
      <c r="A59" s="134">
        <f t="shared" si="3"/>
        <v>55</v>
      </c>
      <c r="B59" s="37"/>
      <c r="C59" s="72"/>
      <c r="D59" s="73"/>
      <c r="E59" s="48">
        <f t="shared" si="4"/>
        <v>0</v>
      </c>
      <c r="F59" s="45">
        <f t="shared" si="5"/>
        <v>0</v>
      </c>
      <c r="G59" s="36">
        <f t="shared" si="6"/>
        <v>0</v>
      </c>
      <c r="H59" s="49"/>
      <c r="I59" s="38">
        <f>LOOKUP(H59,Poängberäkning!$B$6:$B$97,Poängberäkning!$C$6:$C$97)</f>
        <v>0</v>
      </c>
      <c r="J59" s="49"/>
      <c r="K59" s="38">
        <f>LOOKUP(J59,Poängberäkning!$B$6:$B$97,Poängberäkning!$C$6:$C$97)</f>
        <v>0</v>
      </c>
      <c r="L59" s="49"/>
      <c r="M59" s="38">
        <f>LOOKUP(L59,Poängberäkning!$B$6:$B$97,Poängberäkning!$C$6:$C$97)</f>
        <v>0</v>
      </c>
      <c r="N59" s="49"/>
      <c r="O59" s="38">
        <f>LOOKUP(N59,Poängberäkning!$B$6:$B$97,Poängberäkning!$C$6:$C$97)</f>
        <v>0</v>
      </c>
      <c r="P59" s="49"/>
      <c r="Q59" s="38">
        <f>LOOKUP(P59,Poängberäkning!$B$6:$B$97,Poängberäkning!$C$6:$C$97)</f>
        <v>0</v>
      </c>
      <c r="R59" s="49"/>
      <c r="S59" s="38">
        <f>LOOKUP(R59,Poängberäkning!$B$6:$B$97,Poängberäkning!$C$6:$C$97)</f>
        <v>0</v>
      </c>
      <c r="T59" s="60"/>
      <c r="U59" s="39">
        <f>LOOKUP(T59,Poängberäkning!$B$6:$B$97,Poängberäkning!$C$6:$C$97)</f>
        <v>0</v>
      </c>
      <c r="V59" s="50"/>
      <c r="W59" s="39">
        <f>LOOKUP(V59,Poängberäkning!$B$6:$B$97,Poängberäkning!$C$6:$C$97)</f>
        <v>0</v>
      </c>
      <c r="X59" s="50"/>
      <c r="Y59" s="39">
        <f>LOOKUP(X59,Poängberäkning!$B$6:$B$97,Poängberäkning!$C$6:$C$97)</f>
        <v>0</v>
      </c>
      <c r="Z59" s="50"/>
      <c r="AA59" s="39">
        <f>LOOKUP(Z59,Poängberäkning!$B$6:$B$97,Poängberäkning!$C$6:$C$97)</f>
        <v>0</v>
      </c>
      <c r="AB59" s="50"/>
      <c r="AC59" s="39">
        <f>LOOKUP(AB59,Poängberäkning!$B$6:$B$97,Poängberäkning!$C$6:$C$97)</f>
        <v>0</v>
      </c>
      <c r="AD59" s="50"/>
      <c r="AE59" s="39">
        <f>LOOKUP(AD59,Poängberäkning!$B$6:$B$97,Poängberäkning!$C$6:$C$97)</f>
        <v>0</v>
      </c>
      <c r="AF59" s="51"/>
      <c r="AG59" s="40">
        <f>LOOKUP(AF59,Poängberäkning!$B$6:$B$97,Poängberäkning!$C$6:$C$97)</f>
        <v>0</v>
      </c>
      <c r="AH59" s="51"/>
      <c r="AI59" s="137">
        <f>LOOKUP(AH59,Poängberäkning!$B$6:$B$97,Poängberäkning!$C$6:$C$97)</f>
        <v>0</v>
      </c>
      <c r="AJ59" s="97"/>
      <c r="AK59" s="62">
        <f>LOOKUP(AJ59,Poängberäkning!$B$6:$B$97,Poängberäkning!$C$6:$C$97)</f>
        <v>0</v>
      </c>
      <c r="AL59" s="97"/>
      <c r="AM59" s="62">
        <f>LOOKUP(AL59,Poängberäkning!$B$6:$B$97,Poängberäkning!$C$6:$C$97)</f>
        <v>0</v>
      </c>
      <c r="AN59" s="97"/>
      <c r="AO59" s="138">
        <f>LOOKUP(AN59,Poängberäkning!$B$6:$B$97,Poängberäkning!$C$6:$C$97)</f>
        <v>0</v>
      </c>
      <c r="AP59" s="97"/>
      <c r="AQ59" s="140">
        <f>LOOKUP(AP59,Poängberäkning!$B$6:$B$97,Poängberäkning!$C$6:$C$97)</f>
        <v>0</v>
      </c>
      <c r="AR59" s="66">
        <f>LARGE(($I59,$K59,$M59,$O59,$Q59,$S59,$U59,$W59,$Y59,$AA59,$AC59,$AE59,$AG59,$AI59,$AK59,$AM59,$AO59,$AQ59),1)</f>
        <v>0</v>
      </c>
      <c r="AS59" s="63">
        <f>LARGE(($I59,$K59,$M59,$O59,$Q59,$S59,$U59,$W59,$Y59,$AA59,$AC59,$AE59,$AG59,$AI59,$AK59,$AM59,$AO59,$AQ59),2)</f>
        <v>0</v>
      </c>
      <c r="AT59" s="63">
        <f>LARGE(($I59,$K59,$M59,$O59,$Q59,$S59,$U59,$W59,$Y59,$AA59,$AC59,$AE59,$AG59,$AI59,$AK59,$AM59,$AO59,$AQ59),3)</f>
        <v>0</v>
      </c>
      <c r="AU59" s="63">
        <f>LARGE(($I59,$K59,$M59,$O59,$Q59,$S59,$U59,$W59,$Y59,$AA59,$AC59,$AE59,$AG59,$AI59,$AK59,$AM59,$AO59,$AQ59),4)</f>
        <v>0</v>
      </c>
      <c r="AV59" s="63">
        <f>LARGE(($I59,$K59,$M59,$O59,$Q59,$S59,$U59,$W59,$Y59,$AA59,$AC59,$AE59,$AG59,$AI59,$AK59,$AM59,$AO59,$AQ59),5)</f>
        <v>0</v>
      </c>
      <c r="AW59" s="63">
        <f>LARGE(($I59,$K59,$M59,$O59,$Q59,$S59,$U59,$W59,$Y59,$AA59,$AC59,$AE59,$AG59,$AI59,$AK59,$AM59,$AO59,$AQ59),6)</f>
        <v>0</v>
      </c>
      <c r="AX59" s="63">
        <f>LARGE(($I59,$K59,$M59,$O59,$Q59,$S59,$U59,$W59,$Y59,$AA59,$AC59,$AE59,$AG59,$AI59,$AK59,$AM59,$AO59,$AQ59),7)</f>
        <v>0</v>
      </c>
      <c r="AY59" s="63">
        <f>LARGE(($I59,$K59,$M59,$O59,$Q59,$S59,$U59,$W59,$Y59,$AA59,$AC59,$AE59,$AG59,$AI59,$AK59,$AM59,$AO59,$AQ59),8)</f>
        <v>0</v>
      </c>
    </row>
    <row r="60" spans="1:51" ht="16.5" thickBot="1">
      <c r="A60" s="134">
        <f t="shared" si="3"/>
        <v>56</v>
      </c>
      <c r="B60" s="37"/>
      <c r="C60" s="72"/>
      <c r="D60" s="73"/>
      <c r="E60" s="48">
        <f t="shared" si="4"/>
        <v>0</v>
      </c>
      <c r="F60" s="45">
        <f t="shared" si="5"/>
        <v>0</v>
      </c>
      <c r="G60" s="36">
        <f t="shared" si="6"/>
        <v>0</v>
      </c>
      <c r="H60" s="49"/>
      <c r="I60" s="38">
        <f>LOOKUP(H60,Poängberäkning!$B$6:$B$97,Poängberäkning!$C$6:$C$97)</f>
        <v>0</v>
      </c>
      <c r="J60" s="49"/>
      <c r="K60" s="38">
        <f>LOOKUP(J60,Poängberäkning!$B$6:$B$97,Poängberäkning!$C$6:$C$97)</f>
        <v>0</v>
      </c>
      <c r="L60" s="49"/>
      <c r="M60" s="38">
        <f>LOOKUP(L60,Poängberäkning!$B$6:$B$97,Poängberäkning!$C$6:$C$97)</f>
        <v>0</v>
      </c>
      <c r="N60" s="49"/>
      <c r="O60" s="38">
        <f>LOOKUP(N60,Poängberäkning!$B$6:$B$97,Poängberäkning!$C$6:$C$97)</f>
        <v>0</v>
      </c>
      <c r="P60" s="49"/>
      <c r="Q60" s="38">
        <f>LOOKUP(P60,Poängberäkning!$B$6:$B$97,Poängberäkning!$C$6:$C$97)</f>
        <v>0</v>
      </c>
      <c r="R60" s="49"/>
      <c r="S60" s="38">
        <f>LOOKUP(R60,Poängberäkning!$B$6:$B$97,Poängberäkning!$C$6:$C$97)</f>
        <v>0</v>
      </c>
      <c r="T60" s="60"/>
      <c r="U60" s="39">
        <f>LOOKUP(T60,Poängberäkning!$B$6:$B$97,Poängberäkning!$C$6:$C$97)</f>
        <v>0</v>
      </c>
      <c r="V60" s="50"/>
      <c r="W60" s="39">
        <f>LOOKUP(V60,Poängberäkning!$B$6:$B$97,Poängberäkning!$C$6:$C$97)</f>
        <v>0</v>
      </c>
      <c r="X60" s="50"/>
      <c r="Y60" s="39">
        <f>LOOKUP(X60,Poängberäkning!$B$6:$B$97,Poängberäkning!$C$6:$C$97)</f>
        <v>0</v>
      </c>
      <c r="Z60" s="50"/>
      <c r="AA60" s="39">
        <f>LOOKUP(Z60,Poängberäkning!$B$6:$B$97,Poängberäkning!$C$6:$C$97)</f>
        <v>0</v>
      </c>
      <c r="AB60" s="50"/>
      <c r="AC60" s="39">
        <f>LOOKUP(AB60,Poängberäkning!$B$6:$B$97,Poängberäkning!$C$6:$C$97)</f>
        <v>0</v>
      </c>
      <c r="AD60" s="50"/>
      <c r="AE60" s="39">
        <f>LOOKUP(AD60,Poängberäkning!$B$6:$B$97,Poängberäkning!$C$6:$C$97)</f>
        <v>0</v>
      </c>
      <c r="AF60" s="51"/>
      <c r="AG60" s="40">
        <f>LOOKUP(AF60,Poängberäkning!$B$6:$B$97,Poängberäkning!$C$6:$C$97)</f>
        <v>0</v>
      </c>
      <c r="AH60" s="51"/>
      <c r="AI60" s="137">
        <f>LOOKUP(AH60,Poängberäkning!$B$6:$B$97,Poängberäkning!$C$6:$C$97)</f>
        <v>0</v>
      </c>
      <c r="AJ60" s="97"/>
      <c r="AK60" s="62">
        <f>LOOKUP(AJ60,Poängberäkning!$B$6:$B$97,Poängberäkning!$C$6:$C$97)</f>
        <v>0</v>
      </c>
      <c r="AL60" s="97"/>
      <c r="AM60" s="62">
        <f>LOOKUP(AL60,Poängberäkning!$B$6:$B$97,Poängberäkning!$C$6:$C$97)</f>
        <v>0</v>
      </c>
      <c r="AN60" s="97"/>
      <c r="AO60" s="138">
        <f>LOOKUP(AN60,Poängberäkning!$B$6:$B$97,Poängberäkning!$C$6:$C$97)</f>
        <v>0</v>
      </c>
      <c r="AP60" s="97"/>
      <c r="AQ60" s="140">
        <f>LOOKUP(AP60,Poängberäkning!$B$6:$B$97,Poängberäkning!$C$6:$C$97)</f>
        <v>0</v>
      </c>
      <c r="AR60" s="66">
        <f>LARGE(($I60,$K60,$M60,$O60,$Q60,$S60,$U60,$W60,$Y60,$AA60,$AC60,$AE60,$AG60,$AI60,$AK60,$AM60,$AO60,$AQ60),1)</f>
        <v>0</v>
      </c>
      <c r="AS60" s="63">
        <f>LARGE(($I60,$K60,$M60,$O60,$Q60,$S60,$U60,$W60,$Y60,$AA60,$AC60,$AE60,$AG60,$AI60,$AK60,$AM60,$AO60,$AQ60),2)</f>
        <v>0</v>
      </c>
      <c r="AT60" s="63">
        <f>LARGE(($I60,$K60,$M60,$O60,$Q60,$S60,$U60,$W60,$Y60,$AA60,$AC60,$AE60,$AG60,$AI60,$AK60,$AM60,$AO60,$AQ60),3)</f>
        <v>0</v>
      </c>
      <c r="AU60" s="63">
        <f>LARGE(($I60,$K60,$M60,$O60,$Q60,$S60,$U60,$W60,$Y60,$AA60,$AC60,$AE60,$AG60,$AI60,$AK60,$AM60,$AO60,$AQ60),4)</f>
        <v>0</v>
      </c>
      <c r="AV60" s="63">
        <f>LARGE(($I60,$K60,$M60,$O60,$Q60,$S60,$U60,$W60,$Y60,$AA60,$AC60,$AE60,$AG60,$AI60,$AK60,$AM60,$AO60,$AQ60),5)</f>
        <v>0</v>
      </c>
      <c r="AW60" s="63">
        <f>LARGE(($I60,$K60,$M60,$O60,$Q60,$S60,$U60,$W60,$Y60,$AA60,$AC60,$AE60,$AG60,$AI60,$AK60,$AM60,$AO60,$AQ60),6)</f>
        <v>0</v>
      </c>
      <c r="AX60" s="63">
        <f>LARGE(($I60,$K60,$M60,$O60,$Q60,$S60,$U60,$W60,$Y60,$AA60,$AC60,$AE60,$AG60,$AI60,$AK60,$AM60,$AO60,$AQ60),7)</f>
        <v>0</v>
      </c>
      <c r="AY60" s="63">
        <f>LARGE(($I60,$K60,$M60,$O60,$Q60,$S60,$U60,$W60,$Y60,$AA60,$AC60,$AE60,$AG60,$AI60,$AK60,$AM60,$AO60,$AQ60),8)</f>
        <v>0</v>
      </c>
    </row>
    <row r="61" spans="1:51" ht="16.5" thickBot="1">
      <c r="A61" s="134">
        <f t="shared" si="3"/>
        <v>57</v>
      </c>
      <c r="B61" s="37"/>
      <c r="C61" s="70"/>
      <c r="D61" s="71"/>
      <c r="E61" s="48">
        <f t="shared" si="4"/>
        <v>0</v>
      </c>
      <c r="F61" s="45">
        <f t="shared" si="5"/>
        <v>0</v>
      </c>
      <c r="G61" s="36">
        <f t="shared" si="6"/>
        <v>0</v>
      </c>
      <c r="H61" s="49"/>
      <c r="I61" s="38">
        <f>LOOKUP(H61,Poängberäkning!$B$6:$B$97,Poängberäkning!$C$6:$C$97)</f>
        <v>0</v>
      </c>
      <c r="J61" s="49"/>
      <c r="K61" s="38">
        <f>LOOKUP(J61,Poängberäkning!$B$6:$B$97,Poängberäkning!$C$6:$C$97)</f>
        <v>0</v>
      </c>
      <c r="L61" s="49"/>
      <c r="M61" s="38">
        <f>LOOKUP(L61,Poängberäkning!$B$6:$B$97,Poängberäkning!$C$6:$C$97)</f>
        <v>0</v>
      </c>
      <c r="N61" s="49"/>
      <c r="O61" s="38">
        <f>LOOKUP(N61,Poängberäkning!$B$6:$B$97,Poängberäkning!$C$6:$C$97)</f>
        <v>0</v>
      </c>
      <c r="P61" s="49"/>
      <c r="Q61" s="38">
        <f>LOOKUP(P61,Poängberäkning!$B$6:$B$97,Poängberäkning!$C$6:$C$97)</f>
        <v>0</v>
      </c>
      <c r="R61" s="49"/>
      <c r="S61" s="38">
        <f>LOOKUP(R61,Poängberäkning!$B$6:$B$97,Poängberäkning!$C$6:$C$97)</f>
        <v>0</v>
      </c>
      <c r="T61" s="60"/>
      <c r="U61" s="39">
        <f>LOOKUP(T61,Poängberäkning!$B$6:$B$97,Poängberäkning!$C$6:$C$97)</f>
        <v>0</v>
      </c>
      <c r="V61" s="50"/>
      <c r="W61" s="39">
        <f>LOOKUP(V61,Poängberäkning!$B$6:$B$97,Poängberäkning!$C$6:$C$97)</f>
        <v>0</v>
      </c>
      <c r="X61" s="50"/>
      <c r="Y61" s="39">
        <f>LOOKUP(X61,Poängberäkning!$B$6:$B$97,Poängberäkning!$C$6:$C$97)</f>
        <v>0</v>
      </c>
      <c r="Z61" s="50"/>
      <c r="AA61" s="39">
        <f>LOOKUP(Z61,Poängberäkning!$B$6:$B$97,Poängberäkning!$C$6:$C$97)</f>
        <v>0</v>
      </c>
      <c r="AB61" s="50"/>
      <c r="AC61" s="39">
        <f>LOOKUP(AB61,Poängberäkning!$B$6:$B$97,Poängberäkning!$C$6:$C$97)</f>
        <v>0</v>
      </c>
      <c r="AD61" s="50"/>
      <c r="AE61" s="39">
        <f>LOOKUP(AD61,Poängberäkning!$B$6:$B$97,Poängberäkning!$C$6:$C$97)</f>
        <v>0</v>
      </c>
      <c r="AF61" s="51"/>
      <c r="AG61" s="40">
        <f>LOOKUP(AF61,Poängberäkning!$B$6:$B$97,Poängberäkning!$C$6:$C$97)</f>
        <v>0</v>
      </c>
      <c r="AH61" s="52"/>
      <c r="AI61" s="137">
        <f>LOOKUP(AH61,Poängberäkning!$B$6:$B$97,Poängberäkning!$C$6:$C$97)</f>
        <v>0</v>
      </c>
      <c r="AJ61" s="97"/>
      <c r="AK61" s="62">
        <f>LOOKUP(AJ61,Poängberäkning!$B$6:$B$97,Poängberäkning!$C$6:$C$97)</f>
        <v>0</v>
      </c>
      <c r="AL61" s="97"/>
      <c r="AM61" s="62">
        <f>LOOKUP(AL61,Poängberäkning!$B$6:$B$97,Poängberäkning!$C$6:$C$97)</f>
        <v>0</v>
      </c>
      <c r="AN61" s="97"/>
      <c r="AO61" s="138">
        <f>LOOKUP(AN61,Poängberäkning!$B$6:$B$97,Poängberäkning!$C$6:$C$97)</f>
        <v>0</v>
      </c>
      <c r="AP61" s="97"/>
      <c r="AQ61" s="140">
        <f>LOOKUP(AP61,Poängberäkning!$B$6:$B$97,Poängberäkning!$C$6:$C$97)</f>
        <v>0</v>
      </c>
      <c r="AR61" s="66">
        <f>LARGE(($I61,$K61,$M61,$O61,$Q61,$S61,$U61,$W61,$Y61,$AA61,$AC61,$AE61,$AG61,$AI61,$AK61,$AM61,$AO61,$AQ61),1)</f>
        <v>0</v>
      </c>
      <c r="AS61" s="63">
        <f>LARGE(($I61,$K61,$M61,$O61,$Q61,$S61,$U61,$W61,$Y61,$AA61,$AC61,$AE61,$AG61,$AI61,$AK61,$AM61,$AO61,$AQ61),2)</f>
        <v>0</v>
      </c>
      <c r="AT61" s="63">
        <f>LARGE(($I61,$K61,$M61,$O61,$Q61,$S61,$U61,$W61,$Y61,$AA61,$AC61,$AE61,$AG61,$AI61,$AK61,$AM61,$AO61,$AQ61),3)</f>
        <v>0</v>
      </c>
      <c r="AU61" s="63">
        <f>LARGE(($I61,$K61,$M61,$O61,$Q61,$S61,$U61,$W61,$Y61,$AA61,$AC61,$AE61,$AG61,$AI61,$AK61,$AM61,$AO61,$AQ61),4)</f>
        <v>0</v>
      </c>
      <c r="AV61" s="63">
        <f>LARGE(($I61,$K61,$M61,$O61,$Q61,$S61,$U61,$W61,$Y61,$AA61,$AC61,$AE61,$AG61,$AI61,$AK61,$AM61,$AO61,$AQ61),5)</f>
        <v>0</v>
      </c>
      <c r="AW61" s="63">
        <f>LARGE(($I61,$K61,$M61,$O61,$Q61,$S61,$U61,$W61,$Y61,$AA61,$AC61,$AE61,$AG61,$AI61,$AK61,$AM61,$AO61,$AQ61),6)</f>
        <v>0</v>
      </c>
      <c r="AX61" s="63">
        <f>LARGE(($I61,$K61,$M61,$O61,$Q61,$S61,$U61,$W61,$Y61,$AA61,$AC61,$AE61,$AG61,$AI61,$AK61,$AM61,$AO61,$AQ61),7)</f>
        <v>0</v>
      </c>
      <c r="AY61" s="63">
        <f>LARGE(($I61,$K61,$M61,$O61,$Q61,$S61,$U61,$W61,$Y61,$AA61,$AC61,$AE61,$AG61,$AI61,$AK61,$AM61,$AO61,$AQ61),8)</f>
        <v>0</v>
      </c>
    </row>
    <row r="62" spans="1:51" ht="16.5" thickBot="1">
      <c r="A62" s="134">
        <f t="shared" si="3"/>
        <v>58</v>
      </c>
      <c r="B62" s="37"/>
      <c r="C62" s="70"/>
      <c r="D62" s="71"/>
      <c r="E62" s="48">
        <f t="shared" si="4"/>
        <v>0</v>
      </c>
      <c r="F62" s="45">
        <f t="shared" si="5"/>
        <v>0</v>
      </c>
      <c r="G62" s="36">
        <f t="shared" si="6"/>
        <v>0</v>
      </c>
      <c r="H62" s="49"/>
      <c r="I62" s="38">
        <f>LOOKUP(H62,Poängberäkning!$B$6:$B$97,Poängberäkning!$C$6:$C$97)</f>
        <v>0</v>
      </c>
      <c r="J62" s="49"/>
      <c r="K62" s="38">
        <f>LOOKUP(J62,Poängberäkning!$B$6:$B$97,Poängberäkning!$C$6:$C$97)</f>
        <v>0</v>
      </c>
      <c r="L62" s="49"/>
      <c r="M62" s="38">
        <f>LOOKUP(L62,Poängberäkning!$B$6:$B$97,Poängberäkning!$C$6:$C$97)</f>
        <v>0</v>
      </c>
      <c r="N62" s="49"/>
      <c r="O62" s="38">
        <f>LOOKUP(N62,Poängberäkning!$B$6:$B$97,Poängberäkning!$C$6:$C$97)</f>
        <v>0</v>
      </c>
      <c r="P62" s="49"/>
      <c r="Q62" s="38">
        <f>LOOKUP(P62,Poängberäkning!$B$6:$B$97,Poängberäkning!$C$6:$C$97)</f>
        <v>0</v>
      </c>
      <c r="R62" s="49"/>
      <c r="S62" s="38">
        <f>LOOKUP(R62,Poängberäkning!$B$6:$B$97,Poängberäkning!$C$6:$C$97)</f>
        <v>0</v>
      </c>
      <c r="T62" s="60"/>
      <c r="U62" s="39">
        <f>LOOKUP(T62,Poängberäkning!$B$6:$B$97,Poängberäkning!$C$6:$C$97)</f>
        <v>0</v>
      </c>
      <c r="V62" s="50"/>
      <c r="W62" s="39">
        <f>LOOKUP(V62,Poängberäkning!$B$6:$B$97,Poängberäkning!$C$6:$C$97)</f>
        <v>0</v>
      </c>
      <c r="X62" s="50"/>
      <c r="Y62" s="39">
        <f>LOOKUP(X62,Poängberäkning!$B$6:$B$97,Poängberäkning!$C$6:$C$97)</f>
        <v>0</v>
      </c>
      <c r="Z62" s="50"/>
      <c r="AA62" s="39">
        <f>LOOKUP(Z62,Poängberäkning!$B$6:$B$97,Poängberäkning!$C$6:$C$97)</f>
        <v>0</v>
      </c>
      <c r="AB62" s="50"/>
      <c r="AC62" s="39">
        <f>LOOKUP(AB62,Poängberäkning!$B$6:$B$97,Poängberäkning!$C$6:$C$97)</f>
        <v>0</v>
      </c>
      <c r="AD62" s="50"/>
      <c r="AE62" s="39">
        <f>LOOKUP(AD62,Poängberäkning!$B$6:$B$97,Poängberäkning!$C$6:$C$97)</f>
        <v>0</v>
      </c>
      <c r="AF62" s="51"/>
      <c r="AG62" s="40">
        <f>LOOKUP(AF62,Poängberäkning!$B$6:$B$97,Poängberäkning!$C$6:$C$97)</f>
        <v>0</v>
      </c>
      <c r="AH62" s="52"/>
      <c r="AI62" s="137">
        <f>LOOKUP(AH62,Poängberäkning!$B$6:$B$97,Poängberäkning!$C$6:$C$97)</f>
        <v>0</v>
      </c>
      <c r="AJ62" s="97"/>
      <c r="AK62" s="62">
        <f>LOOKUP(AJ62,Poängberäkning!$B$6:$B$97,Poängberäkning!$C$6:$C$97)</f>
        <v>0</v>
      </c>
      <c r="AL62" s="97"/>
      <c r="AM62" s="62">
        <f>LOOKUP(AL62,Poängberäkning!$B$6:$B$97,Poängberäkning!$C$6:$C$97)</f>
        <v>0</v>
      </c>
      <c r="AN62" s="97"/>
      <c r="AO62" s="138">
        <f>LOOKUP(AN62,Poängberäkning!$B$6:$B$97,Poängberäkning!$C$6:$C$97)</f>
        <v>0</v>
      </c>
      <c r="AP62" s="97"/>
      <c r="AQ62" s="140">
        <f>LOOKUP(AP62,Poängberäkning!$B$6:$B$97,Poängberäkning!$C$6:$C$97)</f>
        <v>0</v>
      </c>
      <c r="AR62" s="66">
        <f>LARGE(($I62,$K62,$M62,$O62,$Q62,$S62,$U62,$W62,$Y62,$AA62,$AC62,$AE62,$AG62,$AI62,$AK62,$AM62,$AO62,$AQ62),1)</f>
        <v>0</v>
      </c>
      <c r="AS62" s="63">
        <f>LARGE(($I62,$K62,$M62,$O62,$Q62,$S62,$U62,$W62,$Y62,$AA62,$AC62,$AE62,$AG62,$AI62,$AK62,$AM62,$AO62,$AQ62),2)</f>
        <v>0</v>
      </c>
      <c r="AT62" s="63">
        <f>LARGE(($I62,$K62,$M62,$O62,$Q62,$S62,$U62,$W62,$Y62,$AA62,$AC62,$AE62,$AG62,$AI62,$AK62,$AM62,$AO62,$AQ62),3)</f>
        <v>0</v>
      </c>
      <c r="AU62" s="63">
        <f>LARGE(($I62,$K62,$M62,$O62,$Q62,$S62,$U62,$W62,$Y62,$AA62,$AC62,$AE62,$AG62,$AI62,$AK62,$AM62,$AO62,$AQ62),4)</f>
        <v>0</v>
      </c>
      <c r="AV62" s="63">
        <f>LARGE(($I62,$K62,$M62,$O62,$Q62,$S62,$U62,$W62,$Y62,$AA62,$AC62,$AE62,$AG62,$AI62,$AK62,$AM62,$AO62,$AQ62),5)</f>
        <v>0</v>
      </c>
      <c r="AW62" s="63">
        <f>LARGE(($I62,$K62,$M62,$O62,$Q62,$S62,$U62,$W62,$Y62,$AA62,$AC62,$AE62,$AG62,$AI62,$AK62,$AM62,$AO62,$AQ62),6)</f>
        <v>0</v>
      </c>
      <c r="AX62" s="63">
        <f>LARGE(($I62,$K62,$M62,$O62,$Q62,$S62,$U62,$W62,$Y62,$AA62,$AC62,$AE62,$AG62,$AI62,$AK62,$AM62,$AO62,$AQ62),7)</f>
        <v>0</v>
      </c>
      <c r="AY62" s="63">
        <f>LARGE(($I62,$K62,$M62,$O62,$Q62,$S62,$U62,$W62,$Y62,$AA62,$AC62,$AE62,$AG62,$AI62,$AK62,$AM62,$AO62,$AQ62),8)</f>
        <v>0</v>
      </c>
    </row>
    <row r="63" spans="1:51" ht="16.5" thickBot="1">
      <c r="A63" s="134">
        <f t="shared" si="3"/>
        <v>59</v>
      </c>
      <c r="B63" s="37"/>
      <c r="C63" s="72"/>
      <c r="D63" s="73"/>
      <c r="E63" s="48">
        <f t="shared" si="4"/>
        <v>0</v>
      </c>
      <c r="F63" s="45">
        <f t="shared" si="5"/>
        <v>0</v>
      </c>
      <c r="G63" s="36">
        <f t="shared" si="6"/>
        <v>0</v>
      </c>
      <c r="H63" s="49"/>
      <c r="I63" s="38">
        <f>LOOKUP(H63,Poängberäkning!$B$6:$B$97,Poängberäkning!$C$6:$C$97)</f>
        <v>0</v>
      </c>
      <c r="J63" s="49"/>
      <c r="K63" s="38">
        <f>LOOKUP(J63,Poängberäkning!$B$6:$B$97,Poängberäkning!$C$6:$C$97)</f>
        <v>0</v>
      </c>
      <c r="L63" s="49"/>
      <c r="M63" s="38">
        <f>LOOKUP(L63,Poängberäkning!$B$6:$B$97,Poängberäkning!$C$6:$C$97)</f>
        <v>0</v>
      </c>
      <c r="N63" s="49"/>
      <c r="O63" s="38">
        <f>LOOKUP(N63,Poängberäkning!$B$6:$B$97,Poängberäkning!$C$6:$C$97)</f>
        <v>0</v>
      </c>
      <c r="P63" s="49"/>
      <c r="Q63" s="38">
        <f>LOOKUP(P63,Poängberäkning!$B$6:$B$97,Poängberäkning!$C$6:$C$97)</f>
        <v>0</v>
      </c>
      <c r="R63" s="49"/>
      <c r="S63" s="38">
        <f>LOOKUP(R63,Poängberäkning!$B$6:$B$97,Poängberäkning!$C$6:$C$97)</f>
        <v>0</v>
      </c>
      <c r="T63" s="60"/>
      <c r="U63" s="39">
        <f>LOOKUP(T63,Poängberäkning!$B$6:$B$97,Poängberäkning!$C$6:$C$97)</f>
        <v>0</v>
      </c>
      <c r="V63" s="50"/>
      <c r="W63" s="39">
        <f>LOOKUP(V63,Poängberäkning!$B$6:$B$97,Poängberäkning!$C$6:$C$97)</f>
        <v>0</v>
      </c>
      <c r="X63" s="50"/>
      <c r="Y63" s="39">
        <f>LOOKUP(X63,Poängberäkning!$B$6:$B$97,Poängberäkning!$C$6:$C$97)</f>
        <v>0</v>
      </c>
      <c r="Z63" s="50"/>
      <c r="AA63" s="39">
        <f>LOOKUP(Z63,Poängberäkning!$B$6:$B$97,Poängberäkning!$C$6:$C$97)</f>
        <v>0</v>
      </c>
      <c r="AB63" s="50"/>
      <c r="AC63" s="39">
        <f>LOOKUP(AB63,Poängberäkning!$B$6:$B$97,Poängberäkning!$C$6:$C$97)</f>
        <v>0</v>
      </c>
      <c r="AD63" s="50"/>
      <c r="AE63" s="39">
        <f>LOOKUP(AD63,Poängberäkning!$B$6:$B$97,Poängberäkning!$C$6:$C$97)</f>
        <v>0</v>
      </c>
      <c r="AF63" s="51"/>
      <c r="AG63" s="40">
        <f>LOOKUP(AF63,Poängberäkning!$B$6:$B$97,Poängberäkning!$C$6:$C$97)</f>
        <v>0</v>
      </c>
      <c r="AH63" s="52"/>
      <c r="AI63" s="137">
        <f>LOOKUP(AH63,Poängberäkning!$B$6:$B$97,Poängberäkning!$C$6:$C$97)</f>
        <v>0</v>
      </c>
      <c r="AJ63" s="97"/>
      <c r="AK63" s="62">
        <f>LOOKUP(AJ63,Poängberäkning!$B$6:$B$97,Poängberäkning!$C$6:$C$97)</f>
        <v>0</v>
      </c>
      <c r="AL63" s="97"/>
      <c r="AM63" s="62">
        <f>LOOKUP(AL63,Poängberäkning!$B$6:$B$97,Poängberäkning!$C$6:$C$97)</f>
        <v>0</v>
      </c>
      <c r="AN63" s="97"/>
      <c r="AO63" s="138">
        <f>LOOKUP(AN63,Poängberäkning!$B$6:$B$97,Poängberäkning!$C$6:$C$97)</f>
        <v>0</v>
      </c>
      <c r="AP63" s="97"/>
      <c r="AQ63" s="140">
        <f>LOOKUP(AP63,Poängberäkning!$B$6:$B$97,Poängberäkning!$C$6:$C$97)</f>
        <v>0</v>
      </c>
      <c r="AR63" s="66">
        <f>LARGE(($I63,$K63,$M63,$O63,$Q63,$S63,$U63,$W63,$Y63,$AA63,$AC63,$AE63,$AG63,$AI63,$AK63,$AM63,$AO63,$AQ63),1)</f>
        <v>0</v>
      </c>
      <c r="AS63" s="63">
        <f>LARGE(($I63,$K63,$M63,$O63,$Q63,$S63,$U63,$W63,$Y63,$AA63,$AC63,$AE63,$AG63,$AI63,$AK63,$AM63,$AO63,$AQ63),2)</f>
        <v>0</v>
      </c>
      <c r="AT63" s="63">
        <f>LARGE(($I63,$K63,$M63,$O63,$Q63,$S63,$U63,$W63,$Y63,$AA63,$AC63,$AE63,$AG63,$AI63,$AK63,$AM63,$AO63,$AQ63),3)</f>
        <v>0</v>
      </c>
      <c r="AU63" s="63">
        <f>LARGE(($I63,$K63,$M63,$O63,$Q63,$S63,$U63,$W63,$Y63,$AA63,$AC63,$AE63,$AG63,$AI63,$AK63,$AM63,$AO63,$AQ63),4)</f>
        <v>0</v>
      </c>
      <c r="AV63" s="63">
        <f>LARGE(($I63,$K63,$M63,$O63,$Q63,$S63,$U63,$W63,$Y63,$AA63,$AC63,$AE63,$AG63,$AI63,$AK63,$AM63,$AO63,$AQ63),5)</f>
        <v>0</v>
      </c>
      <c r="AW63" s="63">
        <f>LARGE(($I63,$K63,$M63,$O63,$Q63,$S63,$U63,$W63,$Y63,$AA63,$AC63,$AE63,$AG63,$AI63,$AK63,$AM63,$AO63,$AQ63),6)</f>
        <v>0</v>
      </c>
      <c r="AX63" s="63">
        <f>LARGE(($I63,$K63,$M63,$O63,$Q63,$S63,$U63,$W63,$Y63,$AA63,$AC63,$AE63,$AG63,$AI63,$AK63,$AM63,$AO63,$AQ63),7)</f>
        <v>0</v>
      </c>
      <c r="AY63" s="63">
        <f>LARGE(($I63,$K63,$M63,$O63,$Q63,$S63,$U63,$W63,$Y63,$AA63,$AC63,$AE63,$AG63,$AI63,$AK63,$AM63,$AO63,$AQ63),8)</f>
        <v>0</v>
      </c>
    </row>
    <row r="64" spans="1:51" ht="16.5" thickBot="1">
      <c r="A64" s="134">
        <f t="shared" si="3"/>
        <v>60</v>
      </c>
      <c r="B64" s="37"/>
      <c r="C64" s="72"/>
      <c r="D64" s="73"/>
      <c r="E64" s="48">
        <f t="shared" si="4"/>
        <v>0</v>
      </c>
      <c r="F64" s="45">
        <f t="shared" si="5"/>
        <v>0</v>
      </c>
      <c r="G64" s="36">
        <f t="shared" si="6"/>
        <v>0</v>
      </c>
      <c r="H64" s="49"/>
      <c r="I64" s="38">
        <f>LOOKUP(H64,Poängberäkning!$B$6:$B$97,Poängberäkning!$C$6:$C$97)</f>
        <v>0</v>
      </c>
      <c r="J64" s="49"/>
      <c r="K64" s="38">
        <f>LOOKUP(J64,Poängberäkning!$B$6:$B$97,Poängberäkning!$C$6:$C$97)</f>
        <v>0</v>
      </c>
      <c r="L64" s="49"/>
      <c r="M64" s="38">
        <f>LOOKUP(L64,Poängberäkning!$B$6:$B$97,Poängberäkning!$C$6:$C$97)</f>
        <v>0</v>
      </c>
      <c r="N64" s="49"/>
      <c r="O64" s="38">
        <f>LOOKUP(N64,Poängberäkning!$B$6:$B$97,Poängberäkning!$C$6:$C$97)</f>
        <v>0</v>
      </c>
      <c r="P64" s="49"/>
      <c r="Q64" s="38">
        <f>LOOKUP(P64,Poängberäkning!$B$6:$B$97,Poängberäkning!$C$6:$C$97)</f>
        <v>0</v>
      </c>
      <c r="R64" s="170"/>
      <c r="S64" s="171">
        <f>LOOKUP(R64,Poängberäkning!$B$6:$B$97,Poängberäkning!$C$6:$C$97)</f>
        <v>0</v>
      </c>
      <c r="T64" s="60"/>
      <c r="U64" s="39">
        <f>LOOKUP(T64,Poängberäkning!$B$6:$B$97,Poängberäkning!$C$6:$C$97)</f>
        <v>0</v>
      </c>
      <c r="V64" s="50"/>
      <c r="W64" s="39">
        <f>LOOKUP(V64,Poängberäkning!$B$6:$B$97,Poängberäkning!$C$6:$C$97)</f>
        <v>0</v>
      </c>
      <c r="X64" s="50"/>
      <c r="Y64" s="39">
        <f>LOOKUP(X64,Poängberäkning!$B$6:$B$97,Poängberäkning!$C$6:$C$97)</f>
        <v>0</v>
      </c>
      <c r="Z64" s="50"/>
      <c r="AA64" s="39">
        <f>LOOKUP(Z64,Poängberäkning!$B$6:$B$97,Poängberäkning!$C$6:$C$97)</f>
        <v>0</v>
      </c>
      <c r="AB64" s="50"/>
      <c r="AC64" s="39">
        <f>LOOKUP(AB64,Poängberäkning!$B$6:$B$97,Poängberäkning!$C$6:$C$97)</f>
        <v>0</v>
      </c>
      <c r="AD64" s="50"/>
      <c r="AE64" s="39">
        <f>LOOKUP(AD64,Poängberäkning!$B$6:$B$97,Poängberäkning!$C$6:$C$97)</f>
        <v>0</v>
      </c>
      <c r="AF64" s="51"/>
      <c r="AG64" s="40">
        <f>LOOKUP(AF64,Poängberäkning!$B$6:$B$97,Poängberäkning!$C$6:$C$97)</f>
        <v>0</v>
      </c>
      <c r="AH64" s="52"/>
      <c r="AI64" s="137">
        <f>LOOKUP(AH64,Poängberäkning!$B$6:$B$97,Poängberäkning!$C$6:$C$97)</f>
        <v>0</v>
      </c>
      <c r="AJ64" s="97"/>
      <c r="AK64" s="62">
        <f>LOOKUP(AJ64,Poängberäkning!$B$6:$B$97,Poängberäkning!$C$6:$C$97)</f>
        <v>0</v>
      </c>
      <c r="AL64" s="97"/>
      <c r="AM64" s="62">
        <f>LOOKUP(AL64,Poängberäkning!$B$6:$B$97,Poängberäkning!$C$6:$C$97)</f>
        <v>0</v>
      </c>
      <c r="AN64" s="97"/>
      <c r="AO64" s="138">
        <f>LOOKUP(AN64,Poängberäkning!$B$6:$B$97,Poängberäkning!$C$6:$C$97)</f>
        <v>0</v>
      </c>
      <c r="AP64" s="97"/>
      <c r="AQ64" s="140">
        <f>LOOKUP(AP64,Poängberäkning!$B$6:$B$97,Poängberäkning!$C$6:$C$97)</f>
        <v>0</v>
      </c>
      <c r="AR64" s="66">
        <f>LARGE(($I64,$K64,$M64,$O64,$Q64,$S64,$U64,$W64,$Y64,$AA64,$AC64,$AE64,$AG64,$AI64,$AK64,$AM64,$AO64,$AQ64),1)</f>
        <v>0</v>
      </c>
      <c r="AS64" s="63">
        <f>LARGE(($I64,$K64,$M64,$O64,$Q64,$S64,$U64,$W64,$Y64,$AA64,$AC64,$AE64,$AG64,$AI64,$AK64,$AM64,$AO64,$AQ64),2)</f>
        <v>0</v>
      </c>
      <c r="AT64" s="63">
        <f>LARGE(($I64,$K64,$M64,$O64,$Q64,$S64,$U64,$W64,$Y64,$AA64,$AC64,$AE64,$AG64,$AI64,$AK64,$AM64,$AO64,$AQ64),3)</f>
        <v>0</v>
      </c>
      <c r="AU64" s="63">
        <f>LARGE(($I64,$K64,$M64,$O64,$Q64,$S64,$U64,$W64,$Y64,$AA64,$AC64,$AE64,$AG64,$AI64,$AK64,$AM64,$AO64,$AQ64),4)</f>
        <v>0</v>
      </c>
      <c r="AV64" s="63">
        <f>LARGE(($I64,$K64,$M64,$O64,$Q64,$S64,$U64,$W64,$Y64,$AA64,$AC64,$AE64,$AG64,$AI64,$AK64,$AM64,$AO64,$AQ64),5)</f>
        <v>0</v>
      </c>
      <c r="AW64" s="63">
        <f>LARGE(($I64,$K64,$M64,$O64,$Q64,$S64,$U64,$W64,$Y64,$AA64,$AC64,$AE64,$AG64,$AI64,$AK64,$AM64,$AO64,$AQ64),6)</f>
        <v>0</v>
      </c>
      <c r="AX64" s="63">
        <f>LARGE(($I64,$K64,$M64,$O64,$Q64,$S64,$U64,$W64,$Y64,$AA64,$AC64,$AE64,$AG64,$AI64,$AK64,$AM64,$AO64,$AQ64),7)</f>
        <v>0</v>
      </c>
      <c r="AY64" s="63">
        <f>LARGE(($I64,$K64,$M64,$O64,$Q64,$S64,$U64,$W64,$Y64,$AA64,$AC64,$AE64,$AG64,$AI64,$AK64,$AM64,$AO64,$AQ64),8)</f>
        <v>0</v>
      </c>
    </row>
  </sheetData>
  <sheetProtection password="CC06" sheet="1"/>
  <mergeCells count="31">
    <mergeCell ref="H4:I4"/>
    <mergeCell ref="J4:K4"/>
    <mergeCell ref="L4:M4"/>
    <mergeCell ref="N4:O4"/>
    <mergeCell ref="P4:Q4"/>
    <mergeCell ref="R4:S4"/>
    <mergeCell ref="A1:AQ1"/>
    <mergeCell ref="A2:AQ2"/>
    <mergeCell ref="C3:D3"/>
    <mergeCell ref="AJ3:AM3"/>
    <mergeCell ref="AN3:AQ3"/>
    <mergeCell ref="AP4:AQ4"/>
    <mergeCell ref="AL4:AM4"/>
    <mergeCell ref="H3:K3"/>
    <mergeCell ref="L3:O3"/>
    <mergeCell ref="P3:S3"/>
    <mergeCell ref="T3:W3"/>
    <mergeCell ref="X3:AA3"/>
    <mergeCell ref="AB3:AE3"/>
    <mergeCell ref="X4:Y4"/>
    <mergeCell ref="Z4:AA4"/>
    <mergeCell ref="AB4:AC4"/>
    <mergeCell ref="T4:U4"/>
    <mergeCell ref="V4:W4"/>
    <mergeCell ref="AR3:AY4"/>
    <mergeCell ref="AD4:AE4"/>
    <mergeCell ref="AF3:AI3"/>
    <mergeCell ref="AF4:AG4"/>
    <mergeCell ref="AH4:AI4"/>
    <mergeCell ref="AN4:AO4"/>
    <mergeCell ref="AJ4:AK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AY64"/>
  <sheetViews>
    <sheetView zoomScale="75" zoomScaleNormal="75" zoomScalePageLayoutView="0" workbookViewId="0" topLeftCell="A1">
      <pane xSplit="7" ySplit="4" topLeftCell="H2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8" customWidth="1"/>
    <col min="5" max="5" width="15.8515625" style="13" customWidth="1"/>
    <col min="6" max="6" width="1.57421875" style="13" hidden="1" customWidth="1"/>
    <col min="7" max="7" width="8.57421875" style="13" customWidth="1"/>
    <col min="8" max="35" width="5.7109375" style="13" customWidth="1"/>
    <col min="36" max="39" width="5.7109375" style="13" hidden="1" customWidth="1"/>
    <col min="40" max="43" width="5.7109375" style="13" customWidth="1"/>
    <col min="44" max="51" width="5.00390625" style="13" customWidth="1"/>
    <col min="52" max="16384" width="9.140625" style="13" customWidth="1"/>
  </cols>
  <sheetData>
    <row r="1" spans="1:47" ht="16.5" thickBot="1">
      <c r="A1" s="193" t="s">
        <v>137</v>
      </c>
      <c r="B1" s="19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27"/>
      <c r="AS1" s="27"/>
      <c r="AT1" s="27"/>
      <c r="AU1" s="27"/>
    </row>
    <row r="2" spans="1:51" ht="16.5" thickBot="1">
      <c r="A2" s="196" t="s">
        <v>50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44" t="s">
        <v>40</v>
      </c>
      <c r="AS2" s="64" t="s">
        <v>41</v>
      </c>
      <c r="AT2" s="64" t="s">
        <v>42</v>
      </c>
      <c r="AU2" s="64" t="s">
        <v>43</v>
      </c>
      <c r="AV2" s="64" t="s">
        <v>44</v>
      </c>
      <c r="AW2" s="64" t="s">
        <v>45</v>
      </c>
      <c r="AX2" s="64" t="s">
        <v>46</v>
      </c>
      <c r="AY2" s="65" t="s">
        <v>47</v>
      </c>
    </row>
    <row r="3" spans="1:51" ht="16.5" customHeight="1" thickBot="1">
      <c r="A3" s="14"/>
      <c r="B3" s="43"/>
      <c r="C3" s="199" t="s">
        <v>25</v>
      </c>
      <c r="D3" s="200"/>
      <c r="E3" s="24" t="s">
        <v>180</v>
      </c>
      <c r="F3" s="46" t="s">
        <v>36</v>
      </c>
      <c r="G3" s="16" t="s">
        <v>7</v>
      </c>
      <c r="H3" s="201" t="s">
        <v>136</v>
      </c>
      <c r="I3" s="202"/>
      <c r="J3" s="202"/>
      <c r="K3" s="203"/>
      <c r="L3" s="201" t="s">
        <v>51</v>
      </c>
      <c r="M3" s="202"/>
      <c r="N3" s="202"/>
      <c r="O3" s="203"/>
      <c r="P3" s="201" t="s">
        <v>51</v>
      </c>
      <c r="Q3" s="202"/>
      <c r="R3" s="202"/>
      <c r="S3" s="203"/>
      <c r="T3" s="189" t="s">
        <v>79</v>
      </c>
      <c r="U3" s="190"/>
      <c r="V3" s="190"/>
      <c r="W3" s="191"/>
      <c r="X3" s="189" t="s">
        <v>132</v>
      </c>
      <c r="Y3" s="190"/>
      <c r="Z3" s="190"/>
      <c r="AA3" s="191"/>
      <c r="AB3" s="189" t="s">
        <v>138</v>
      </c>
      <c r="AC3" s="190"/>
      <c r="AD3" s="190"/>
      <c r="AE3" s="192"/>
      <c r="AF3" s="184" t="s">
        <v>127</v>
      </c>
      <c r="AG3" s="185"/>
      <c r="AH3" s="185"/>
      <c r="AI3" s="186"/>
      <c r="AJ3" s="184" t="s">
        <v>80</v>
      </c>
      <c r="AK3" s="185"/>
      <c r="AL3" s="185"/>
      <c r="AM3" s="186"/>
      <c r="AN3" s="184" t="s">
        <v>141</v>
      </c>
      <c r="AO3" s="185"/>
      <c r="AP3" s="185"/>
      <c r="AQ3" s="186"/>
      <c r="AR3" s="176" t="s">
        <v>146</v>
      </c>
      <c r="AS3" s="177"/>
      <c r="AT3" s="177"/>
      <c r="AU3" s="177"/>
      <c r="AV3" s="177"/>
      <c r="AW3" s="177"/>
      <c r="AX3" s="177"/>
      <c r="AY3" s="178"/>
    </row>
    <row r="4" spans="1:51" ht="16.5" thickBot="1">
      <c r="A4" s="23" t="s">
        <v>2</v>
      </c>
      <c r="B4" s="23" t="s">
        <v>37</v>
      </c>
      <c r="C4" s="67" t="s">
        <v>3</v>
      </c>
      <c r="D4" s="68" t="s">
        <v>4</v>
      </c>
      <c r="E4" s="25" t="s">
        <v>33</v>
      </c>
      <c r="F4" s="47" t="s">
        <v>33</v>
      </c>
      <c r="G4" s="17" t="s">
        <v>1</v>
      </c>
      <c r="H4" s="204" t="s">
        <v>134</v>
      </c>
      <c r="I4" s="205"/>
      <c r="J4" s="204" t="s">
        <v>135</v>
      </c>
      <c r="K4" s="205"/>
      <c r="L4" s="204" t="s">
        <v>144</v>
      </c>
      <c r="M4" s="205"/>
      <c r="N4" s="204" t="s">
        <v>145</v>
      </c>
      <c r="O4" s="205"/>
      <c r="P4" s="204" t="s">
        <v>81</v>
      </c>
      <c r="Q4" s="205"/>
      <c r="R4" s="204" t="s">
        <v>82</v>
      </c>
      <c r="S4" s="205"/>
      <c r="T4" s="182" t="s">
        <v>133</v>
      </c>
      <c r="U4" s="183"/>
      <c r="V4" s="182" t="s">
        <v>126</v>
      </c>
      <c r="W4" s="183"/>
      <c r="X4" s="182" t="s">
        <v>130</v>
      </c>
      <c r="Y4" s="183"/>
      <c r="Z4" s="182" t="s">
        <v>131</v>
      </c>
      <c r="AA4" s="183"/>
      <c r="AB4" s="182" t="s">
        <v>139</v>
      </c>
      <c r="AC4" s="183"/>
      <c r="AD4" s="182" t="s">
        <v>140</v>
      </c>
      <c r="AE4" s="183"/>
      <c r="AF4" s="187" t="s">
        <v>128</v>
      </c>
      <c r="AG4" s="188"/>
      <c r="AH4" s="187" t="s">
        <v>129</v>
      </c>
      <c r="AI4" s="188"/>
      <c r="AJ4" s="187" t="s">
        <v>52</v>
      </c>
      <c r="AK4" s="188"/>
      <c r="AL4" s="187" t="s">
        <v>53</v>
      </c>
      <c r="AM4" s="188"/>
      <c r="AN4" s="187" t="s">
        <v>142</v>
      </c>
      <c r="AO4" s="188"/>
      <c r="AP4" s="187" t="s">
        <v>143</v>
      </c>
      <c r="AQ4" s="188"/>
      <c r="AR4" s="179"/>
      <c r="AS4" s="180"/>
      <c r="AT4" s="180"/>
      <c r="AU4" s="180"/>
      <c r="AV4" s="180"/>
      <c r="AW4" s="180"/>
      <c r="AX4" s="180"/>
      <c r="AY4" s="181"/>
    </row>
    <row r="5" spans="1:51" ht="16.5" thickBot="1">
      <c r="A5" s="135">
        <v>1</v>
      </c>
      <c r="B5" s="44">
        <v>1997</v>
      </c>
      <c r="C5" s="69" t="s">
        <v>96</v>
      </c>
      <c r="D5" s="144" t="s">
        <v>54</v>
      </c>
      <c r="E5" s="48">
        <f aca="true" t="shared" si="0" ref="E5:E36">SUM(AR5:AY5)</f>
        <v>800</v>
      </c>
      <c r="F5" s="45">
        <f aca="true" t="shared" si="1" ref="F5:F36">SUM(AR5:AY5)</f>
        <v>800</v>
      </c>
      <c r="G5" s="36">
        <f aca="true" t="shared" si="2" ref="G5:G36">I5+K5+M5+O5+Q5+S5+U5+W5+Y5+AA5+AC5+AE5+AG5+AI5+AK5+AM5+AO5+AQ5</f>
        <v>1380</v>
      </c>
      <c r="H5" s="49">
        <v>1</v>
      </c>
      <c r="I5" s="38">
        <f>LOOKUP(H5,Poängberäkning!$B$6:$B$97,Poängberäkning!$C$6:$C$97)</f>
        <v>100</v>
      </c>
      <c r="J5" s="49">
        <v>1</v>
      </c>
      <c r="K5" s="38">
        <f>LOOKUP(J5,Poängberäkning!$B$6:$B$97,Poängberäkning!$C$6:$C$97)</f>
        <v>100</v>
      </c>
      <c r="L5" s="49">
        <v>1</v>
      </c>
      <c r="M5" s="38">
        <f>LOOKUP(L5,Poängberäkning!$B$6:$B$97,Poängberäkning!$C$6:$C$97)</f>
        <v>100</v>
      </c>
      <c r="N5" s="49"/>
      <c r="O5" s="38">
        <f>LOOKUP(N5,Poängberäkning!$B$6:$B$97,Poängberäkning!$C$6:$C$97)</f>
        <v>0</v>
      </c>
      <c r="P5" s="49">
        <v>1</v>
      </c>
      <c r="Q5" s="38">
        <f>LOOKUP(P5,Poängberäkning!$B$6:$B$97,Poängberäkning!$C$6:$C$97)</f>
        <v>100</v>
      </c>
      <c r="R5" s="168"/>
      <c r="S5" s="169">
        <f>LOOKUP(R5,Poängberäkning!$B$6:$B$97,Poängberäkning!$C$6:$C$97)</f>
        <v>0</v>
      </c>
      <c r="T5" s="60">
        <v>1</v>
      </c>
      <c r="U5" s="39">
        <f>LOOKUP(T5,Poängberäkning!$B$6:$B$97,Poängberäkning!$C$6:$C$97)</f>
        <v>100</v>
      </c>
      <c r="V5" s="50">
        <v>1</v>
      </c>
      <c r="W5" s="39">
        <f>LOOKUP(V5,Poängberäkning!$B$6:$B$97,Poängberäkning!$C$6:$C$97)</f>
        <v>100</v>
      </c>
      <c r="X5" s="50">
        <v>1</v>
      </c>
      <c r="Y5" s="39">
        <f>LOOKUP(X5,Poängberäkning!$B$6:$B$97,Poängberäkning!$C$6:$C$97)</f>
        <v>100</v>
      </c>
      <c r="Z5" s="50">
        <v>1</v>
      </c>
      <c r="AA5" s="39">
        <f>LOOKUP(Z5,Poängberäkning!$B$6:$B$97,Poängberäkning!$C$6:$C$97)</f>
        <v>100</v>
      </c>
      <c r="AB5" s="50">
        <v>2</v>
      </c>
      <c r="AC5" s="39">
        <f>LOOKUP(AB5,Poängberäkning!$B$6:$B$97,Poängberäkning!$C$6:$C$97)</f>
        <v>80</v>
      </c>
      <c r="AD5" s="50">
        <v>1</v>
      </c>
      <c r="AE5" s="39">
        <f>LOOKUP(AD5,Poängberäkning!$B$6:$B$97,Poängberäkning!$C$6:$C$97)</f>
        <v>100</v>
      </c>
      <c r="AF5" s="51">
        <v>1</v>
      </c>
      <c r="AG5" s="40">
        <f>LOOKUP(AF5,Poängberäkning!$B$6:$B$97,Poängberäkning!$C$6:$C$97)</f>
        <v>100</v>
      </c>
      <c r="AH5" s="52">
        <v>1</v>
      </c>
      <c r="AI5" s="137">
        <f>LOOKUP(AH5,Poängberäkning!$B$6:$B$97,Poängberäkning!$C$6:$C$97)</f>
        <v>100</v>
      </c>
      <c r="AJ5" s="96"/>
      <c r="AK5" s="61">
        <f>LOOKUP(AJ5,Poängberäkning!$B$6:$B$97,Poängberäkning!$C$6:$C$97)</f>
        <v>0</v>
      </c>
      <c r="AL5" s="96"/>
      <c r="AM5" s="61">
        <f>LOOKUP(AL5,Poängberäkning!$B$6:$B$97,Poängberäkning!$C$6:$C$97)</f>
        <v>0</v>
      </c>
      <c r="AN5" s="96">
        <v>1</v>
      </c>
      <c r="AO5" s="137">
        <f>LOOKUP(AN5,Poängberäkning!$B$6:$B$97,Poängberäkning!$C$6:$C$97)</f>
        <v>100</v>
      </c>
      <c r="AP5" s="96">
        <v>1</v>
      </c>
      <c r="AQ5" s="139">
        <f>LOOKUP(AP5,Poängberäkning!$B$6:$B$97,Poängberäkning!$C$6:$C$97)</f>
        <v>100</v>
      </c>
      <c r="AR5" s="66">
        <f>LARGE(($I5,$K5,$M5,$O5,$Q5,$S5,$U5,$W5,$Y5,$AA5,$AC5,$AE5,$AG5,$AI5,$AK5,$AM5,$AO5,$AQ5),1)</f>
        <v>100</v>
      </c>
      <c r="AS5" s="63">
        <f>LARGE(($I5,$K5,$M5,$O5,$Q5,$S5,$U5,$W5,$Y5,$AA5,$AC5,$AE5,$AG5,$AI5,$AK5,$AM5,$AO5,$AQ5),2)</f>
        <v>100</v>
      </c>
      <c r="AT5" s="63">
        <f>LARGE(($I5,$K5,$M5,$O5,$Q5,$S5,$U5,$W5,$Y5,$AA5,$AC5,$AE5,$AG5,$AI5,$AK5,$AM5,$AO5,$AQ5),3)</f>
        <v>100</v>
      </c>
      <c r="AU5" s="63">
        <f>LARGE(($I5,$K5,$M5,$O5,$Q5,$S5,$U5,$W5,$Y5,$AA5,$AC5,$AE5,$AG5,$AI5,$AK5,$AM5,$AO5,$AQ5),4)</f>
        <v>100</v>
      </c>
      <c r="AV5" s="63">
        <f>LARGE(($I5,$K5,$M5,$O5,$Q5,$S5,$U5,$W5,$Y5,$AA5,$AC5,$AE5,$AG5,$AI5,$AK5,$AM5,$AO5,$AQ5),5)</f>
        <v>100</v>
      </c>
      <c r="AW5" s="63">
        <f>LARGE(($I5,$K5,$M5,$O5,$Q5,$S5,$U5,$W5,$Y5,$AA5,$AC5,$AE5,$AG5,$AI5,$AK5,$AM5,$AO5,$AQ5),6)</f>
        <v>100</v>
      </c>
      <c r="AX5" s="63">
        <f>LARGE(($I5,$K5,$M5,$O5,$Q5,$S5,$U5,$W5,$Y5,$AA5,$AC5,$AE5,$AG5,$AI5,$AK5,$AM5,$AO5,$AQ5),7)</f>
        <v>100</v>
      </c>
      <c r="AY5" s="63">
        <f>LARGE(($I5,$K5,$M5,$O5,$Q5,$S5,$U5,$W5,$Y5,$AA5,$AC5,$AE5,$AG5,$AI5,$AK5,$AM5,$AO5,$AQ5),8)</f>
        <v>100</v>
      </c>
    </row>
    <row r="6" spans="1:51" ht="16.5" thickBot="1">
      <c r="A6" s="136">
        <f>A5+1</f>
        <v>2</v>
      </c>
      <c r="B6" s="37">
        <v>1997</v>
      </c>
      <c r="C6" s="72" t="s">
        <v>97</v>
      </c>
      <c r="D6" s="73" t="s">
        <v>54</v>
      </c>
      <c r="E6" s="48">
        <f t="shared" si="0"/>
        <v>680</v>
      </c>
      <c r="F6" s="45">
        <f t="shared" si="1"/>
        <v>680</v>
      </c>
      <c r="G6" s="36">
        <f t="shared" si="2"/>
        <v>1220</v>
      </c>
      <c r="H6" s="49">
        <v>4</v>
      </c>
      <c r="I6" s="38">
        <f>LOOKUP(H6,Poängberäkning!$B$6:$B$97,Poängberäkning!$C$6:$C$97)</f>
        <v>60</v>
      </c>
      <c r="J6" s="49">
        <v>3</v>
      </c>
      <c r="K6" s="38">
        <f>LOOKUP(J6,Poängberäkning!$B$6:$B$97,Poängberäkning!$C$6:$C$97)</f>
        <v>70</v>
      </c>
      <c r="L6" s="49">
        <v>2</v>
      </c>
      <c r="M6" s="38">
        <f>LOOKUP(L6,Poängberäkning!$B$6:$B$97,Poängberäkning!$C$6:$C$97)</f>
        <v>80</v>
      </c>
      <c r="N6" s="49">
        <v>1</v>
      </c>
      <c r="O6" s="38">
        <f>LOOKUP(N6,Poängberäkning!$B$6:$B$97,Poängberäkning!$C$6:$C$97)</f>
        <v>100</v>
      </c>
      <c r="P6" s="49">
        <v>3</v>
      </c>
      <c r="Q6" s="38">
        <f>LOOKUP(P6,Poängberäkning!$B$6:$B$97,Poängberäkning!$C$6:$C$97)</f>
        <v>70</v>
      </c>
      <c r="R6" s="49">
        <v>1</v>
      </c>
      <c r="S6" s="38">
        <f>LOOKUP(R6,Poängberäkning!$B$6:$B$97,Poängberäkning!$C$6:$C$97)</f>
        <v>100</v>
      </c>
      <c r="T6" s="60">
        <v>2</v>
      </c>
      <c r="U6" s="39">
        <f>LOOKUP(T6,Poängberäkning!$B$6:$B$97,Poängberäkning!$C$6:$C$97)</f>
        <v>80</v>
      </c>
      <c r="V6" s="50">
        <v>2</v>
      </c>
      <c r="W6" s="39">
        <f>LOOKUP(V6,Poängberäkning!$B$6:$B$97,Poängberäkning!$C$6:$C$97)</f>
        <v>80</v>
      </c>
      <c r="X6" s="50">
        <v>2</v>
      </c>
      <c r="Y6" s="39">
        <f>LOOKUP(X6,Poängberäkning!$B$6:$B$97,Poängberäkning!$C$6:$C$97)</f>
        <v>80</v>
      </c>
      <c r="Z6" s="50">
        <v>2</v>
      </c>
      <c r="AA6" s="39">
        <f>LOOKUP(Z6,Poängberäkning!$B$6:$B$97,Poängberäkning!$C$6:$C$97)</f>
        <v>80</v>
      </c>
      <c r="AB6" s="50">
        <v>6</v>
      </c>
      <c r="AC6" s="39">
        <f>LOOKUP(AB6,Poängberäkning!$B$6:$B$97,Poängberäkning!$C$6:$C$97)</f>
        <v>50</v>
      </c>
      <c r="AD6" s="50">
        <v>3</v>
      </c>
      <c r="AE6" s="39">
        <f>LOOKUP(AD6,Poängberäkning!$B$6:$B$97,Poängberäkning!$C$6:$C$97)</f>
        <v>70</v>
      </c>
      <c r="AF6" s="51">
        <v>2</v>
      </c>
      <c r="AG6" s="40">
        <f>LOOKUP(AF6,Poängberäkning!$B$6:$B$97,Poängberäkning!$C$6:$C$97)</f>
        <v>80</v>
      </c>
      <c r="AH6" s="51">
        <v>2</v>
      </c>
      <c r="AI6" s="137">
        <f>LOOKUP(AH6,Poängberäkning!$B$6:$B$97,Poängberäkning!$C$6:$C$97)</f>
        <v>80</v>
      </c>
      <c r="AJ6" s="97"/>
      <c r="AK6" s="62">
        <f>LOOKUP(AJ6,Poängberäkning!$B$6:$B$97,Poängberäkning!$C$6:$C$97)</f>
        <v>0</v>
      </c>
      <c r="AL6" s="97"/>
      <c r="AM6" s="62">
        <f>LOOKUP(AL6,Poängberäkning!$B$6:$B$97,Poängberäkning!$C$6:$C$97)</f>
        <v>0</v>
      </c>
      <c r="AN6" s="97">
        <v>3</v>
      </c>
      <c r="AO6" s="138">
        <f>LOOKUP(AN6,Poängberäkning!$B$6:$B$97,Poängberäkning!$C$6:$C$97)</f>
        <v>70</v>
      </c>
      <c r="AP6" s="97">
        <v>3</v>
      </c>
      <c r="AQ6" s="140">
        <f>LOOKUP(AP6,Poängberäkning!$B$6:$B$97,Poängberäkning!$C$6:$C$97)</f>
        <v>70</v>
      </c>
      <c r="AR6" s="66">
        <f>LARGE(($I6,$K6,$M6,$O6,$Q6,$S6,$U6,$W6,$Y6,$AA6,$AC6,$AE6,$AG6,$AI6,$AK6,$AM6,$AO6,$AQ6),1)</f>
        <v>100</v>
      </c>
      <c r="AS6" s="63">
        <f>LARGE(($I6,$K6,$M6,$O6,$Q6,$S6,$U6,$W6,$Y6,$AA6,$AC6,$AE6,$AG6,$AI6,$AK6,$AM6,$AO6,$AQ6),2)</f>
        <v>100</v>
      </c>
      <c r="AT6" s="63">
        <f>LARGE(($I6,$K6,$M6,$O6,$Q6,$S6,$U6,$W6,$Y6,$AA6,$AC6,$AE6,$AG6,$AI6,$AK6,$AM6,$AO6,$AQ6),3)</f>
        <v>80</v>
      </c>
      <c r="AU6" s="63">
        <f>LARGE(($I6,$K6,$M6,$O6,$Q6,$S6,$U6,$W6,$Y6,$AA6,$AC6,$AE6,$AG6,$AI6,$AK6,$AM6,$AO6,$AQ6),4)</f>
        <v>80</v>
      </c>
      <c r="AV6" s="63">
        <f>LARGE(($I6,$K6,$M6,$O6,$Q6,$S6,$U6,$W6,$Y6,$AA6,$AC6,$AE6,$AG6,$AI6,$AK6,$AM6,$AO6,$AQ6),5)</f>
        <v>80</v>
      </c>
      <c r="AW6" s="63">
        <f>LARGE(($I6,$K6,$M6,$O6,$Q6,$S6,$U6,$W6,$Y6,$AA6,$AC6,$AE6,$AG6,$AI6,$AK6,$AM6,$AO6,$AQ6),6)</f>
        <v>80</v>
      </c>
      <c r="AX6" s="63">
        <f>LARGE(($I6,$K6,$M6,$O6,$Q6,$S6,$U6,$W6,$Y6,$AA6,$AC6,$AE6,$AG6,$AI6,$AK6,$AM6,$AO6,$AQ6),7)</f>
        <v>80</v>
      </c>
      <c r="AY6" s="63">
        <f>LARGE(($I6,$K6,$M6,$O6,$Q6,$S6,$U6,$W6,$Y6,$AA6,$AC6,$AE6,$AG6,$AI6,$AK6,$AM6,$AO6,$AQ6),8)</f>
        <v>80</v>
      </c>
    </row>
    <row r="7" spans="1:51" ht="16.5" thickBot="1">
      <c r="A7" s="136">
        <f>A6+1</f>
        <v>3</v>
      </c>
      <c r="B7" s="37">
        <v>1997</v>
      </c>
      <c r="C7" s="72" t="s">
        <v>121</v>
      </c>
      <c r="D7" s="73" t="s">
        <v>20</v>
      </c>
      <c r="E7" s="48">
        <f t="shared" si="0"/>
        <v>630</v>
      </c>
      <c r="F7" s="45">
        <f t="shared" si="1"/>
        <v>630</v>
      </c>
      <c r="G7" s="36">
        <f t="shared" si="2"/>
        <v>825</v>
      </c>
      <c r="H7" s="49">
        <v>3</v>
      </c>
      <c r="I7" s="38">
        <f>LOOKUP(H7,Poängberäkning!$B$6:$B$97,Poängberäkning!$C$6:$C$97)</f>
        <v>70</v>
      </c>
      <c r="J7" s="49">
        <v>2</v>
      </c>
      <c r="K7" s="38">
        <f>LOOKUP(J7,Poängberäkning!$B$6:$B$97,Poängberäkning!$C$6:$C$97)</f>
        <v>80</v>
      </c>
      <c r="L7" s="49"/>
      <c r="M7" s="38">
        <f>LOOKUP(L7,Poängberäkning!$B$6:$B$97,Poängberäkning!$C$6:$C$97)</f>
        <v>0</v>
      </c>
      <c r="N7" s="49"/>
      <c r="O7" s="38">
        <f>LOOKUP(N7,Poängberäkning!$B$6:$B$97,Poängberäkning!$C$6:$C$97)</f>
        <v>0</v>
      </c>
      <c r="P7" s="49"/>
      <c r="Q7" s="38">
        <f>LOOKUP(P7,Poängberäkning!$B$6:$B$97,Poängberäkning!$C$6:$C$97)</f>
        <v>0</v>
      </c>
      <c r="R7" s="49"/>
      <c r="S7" s="38">
        <f>LOOKUP(R7,Poängberäkning!$B$6:$B$97,Poängberäkning!$C$6:$C$97)</f>
        <v>0</v>
      </c>
      <c r="T7" s="60"/>
      <c r="U7" s="39">
        <f>LOOKUP(T7,Poängberäkning!$B$6:$B$97,Poängberäkning!$C$6:$C$97)</f>
        <v>0</v>
      </c>
      <c r="V7" s="50">
        <v>3</v>
      </c>
      <c r="W7" s="39">
        <f>LOOKUP(V7,Poängberäkning!$B$6:$B$97,Poängberäkning!$C$6:$C$97)</f>
        <v>70</v>
      </c>
      <c r="X7" s="50">
        <v>3</v>
      </c>
      <c r="Y7" s="39">
        <f>LOOKUP(X7,Poängberäkning!$B$6:$B$97,Poängberäkning!$C$6:$C$97)</f>
        <v>70</v>
      </c>
      <c r="Z7" s="50">
        <v>5</v>
      </c>
      <c r="AA7" s="39">
        <f>LOOKUP(Z7,Poängberäkning!$B$6:$B$97,Poängberäkning!$C$6:$C$97)</f>
        <v>55</v>
      </c>
      <c r="AB7" s="50">
        <v>1</v>
      </c>
      <c r="AC7" s="39">
        <f>LOOKUP(AB7,Poängberäkning!$B$6:$B$97,Poängberäkning!$C$6:$C$97)</f>
        <v>100</v>
      </c>
      <c r="AD7" s="50">
        <v>2</v>
      </c>
      <c r="AE7" s="39">
        <f>LOOKUP(AD7,Poängberäkning!$B$6:$B$97,Poängberäkning!$C$6:$C$97)</f>
        <v>80</v>
      </c>
      <c r="AF7" s="51">
        <v>3</v>
      </c>
      <c r="AG7" s="40">
        <f>LOOKUP(AF7,Poängberäkning!$B$6:$B$97,Poängberäkning!$C$6:$C$97)</f>
        <v>70</v>
      </c>
      <c r="AH7" s="52">
        <v>3</v>
      </c>
      <c r="AI7" s="137">
        <f>LOOKUP(AH7,Poängberäkning!$B$6:$B$97,Poängberäkning!$C$6:$C$97)</f>
        <v>70</v>
      </c>
      <c r="AJ7" s="97"/>
      <c r="AK7" s="62">
        <f>LOOKUP(AJ7,Poängberäkning!$B$6:$B$97,Poängberäkning!$C$6:$C$97)</f>
        <v>0</v>
      </c>
      <c r="AL7" s="97"/>
      <c r="AM7" s="62">
        <f>LOOKUP(AL7,Poängberäkning!$B$6:$B$97,Poängberäkning!$C$6:$C$97)</f>
        <v>0</v>
      </c>
      <c r="AN7" s="97">
        <v>2</v>
      </c>
      <c r="AO7" s="138">
        <f>LOOKUP(AN7,Poängberäkning!$B$6:$B$97,Poängberäkning!$C$6:$C$97)</f>
        <v>80</v>
      </c>
      <c r="AP7" s="97">
        <v>2</v>
      </c>
      <c r="AQ7" s="140">
        <f>LOOKUP(AP7,Poängberäkning!$B$6:$B$97,Poängberäkning!$C$6:$C$97)</f>
        <v>80</v>
      </c>
      <c r="AR7" s="66">
        <f>LARGE(($I7,$K7,$M7,$O7,$Q7,$S7,$U7,$W7,$Y7,$AA7,$AC7,$AE7,$AG7,$AI7,$AK7,$AM7,$AO7,$AQ7),1)</f>
        <v>100</v>
      </c>
      <c r="AS7" s="63">
        <f>LARGE(($I7,$K7,$M7,$O7,$Q7,$S7,$U7,$W7,$Y7,$AA7,$AC7,$AE7,$AG7,$AI7,$AK7,$AM7,$AO7,$AQ7),2)</f>
        <v>80</v>
      </c>
      <c r="AT7" s="63">
        <f>LARGE(($I7,$K7,$M7,$O7,$Q7,$S7,$U7,$W7,$Y7,$AA7,$AC7,$AE7,$AG7,$AI7,$AK7,$AM7,$AO7,$AQ7),3)</f>
        <v>80</v>
      </c>
      <c r="AU7" s="63">
        <f>LARGE(($I7,$K7,$M7,$O7,$Q7,$S7,$U7,$W7,$Y7,$AA7,$AC7,$AE7,$AG7,$AI7,$AK7,$AM7,$AO7,$AQ7),4)</f>
        <v>80</v>
      </c>
      <c r="AV7" s="63">
        <f>LARGE(($I7,$K7,$M7,$O7,$Q7,$S7,$U7,$W7,$Y7,$AA7,$AC7,$AE7,$AG7,$AI7,$AK7,$AM7,$AO7,$AQ7),5)</f>
        <v>80</v>
      </c>
      <c r="AW7" s="63">
        <f>LARGE(($I7,$K7,$M7,$O7,$Q7,$S7,$U7,$W7,$Y7,$AA7,$AC7,$AE7,$AG7,$AI7,$AK7,$AM7,$AO7,$AQ7),6)</f>
        <v>70</v>
      </c>
      <c r="AX7" s="63">
        <f>LARGE(($I7,$K7,$M7,$O7,$Q7,$S7,$U7,$W7,$Y7,$AA7,$AC7,$AE7,$AG7,$AI7,$AK7,$AM7,$AO7,$AQ7),7)</f>
        <v>70</v>
      </c>
      <c r="AY7" s="63">
        <f>LARGE(($I7,$K7,$M7,$O7,$Q7,$S7,$U7,$W7,$Y7,$AA7,$AC7,$AE7,$AG7,$AI7,$AK7,$AM7,$AO7,$AQ7),8)</f>
        <v>70</v>
      </c>
    </row>
    <row r="8" spans="1:51" ht="16.5" thickBot="1">
      <c r="A8" s="136">
        <f aca="true" t="shared" si="3" ref="A8:A64">A7+1</f>
        <v>4</v>
      </c>
      <c r="B8" s="37">
        <v>1997</v>
      </c>
      <c r="C8" s="72" t="s">
        <v>101</v>
      </c>
      <c r="D8" s="73" t="s">
        <v>64</v>
      </c>
      <c r="E8" s="48">
        <f t="shared" si="0"/>
        <v>560</v>
      </c>
      <c r="F8" s="45">
        <f t="shared" si="1"/>
        <v>560</v>
      </c>
      <c r="G8" s="36">
        <f t="shared" si="2"/>
        <v>900</v>
      </c>
      <c r="H8" s="49">
        <v>2</v>
      </c>
      <c r="I8" s="38">
        <f>LOOKUP(H8,Poängberäkning!$B$6:$B$97,Poängberäkning!$C$6:$C$97)</f>
        <v>80</v>
      </c>
      <c r="J8" s="49">
        <v>5</v>
      </c>
      <c r="K8" s="38">
        <f>LOOKUP(J8,Poängberäkning!$B$6:$B$97,Poängberäkning!$C$6:$C$97)</f>
        <v>55</v>
      </c>
      <c r="L8" s="49">
        <v>3</v>
      </c>
      <c r="M8" s="38">
        <f>LOOKUP(L8,Poängberäkning!$B$6:$B$97,Poängberäkning!$C$6:$C$97)</f>
        <v>70</v>
      </c>
      <c r="N8" s="49">
        <v>2</v>
      </c>
      <c r="O8" s="38">
        <f>LOOKUP(N8,Poängberäkning!$B$6:$B$97,Poängberäkning!$C$6:$C$97)</f>
        <v>80</v>
      </c>
      <c r="P8" s="49"/>
      <c r="Q8" s="38">
        <f>LOOKUP(P8,Poängberäkning!$B$6:$B$97,Poängberäkning!$C$6:$C$97)</f>
        <v>0</v>
      </c>
      <c r="R8" s="49">
        <v>18</v>
      </c>
      <c r="S8" s="38">
        <f>LOOKUP(R8,Poängberäkning!$B$6:$B$97,Poängberäkning!$C$6:$C$97)</f>
        <v>33</v>
      </c>
      <c r="T8" s="60">
        <v>3</v>
      </c>
      <c r="U8" s="39">
        <f>LOOKUP(T8,Poängberäkning!$B$6:$B$97,Poängberäkning!$C$6:$C$97)</f>
        <v>70</v>
      </c>
      <c r="V8" s="50">
        <v>4</v>
      </c>
      <c r="W8" s="39">
        <f>LOOKUP(V8,Poängberäkning!$B$6:$B$97,Poängberäkning!$C$6:$C$97)</f>
        <v>60</v>
      </c>
      <c r="X8" s="50">
        <v>4</v>
      </c>
      <c r="Y8" s="39">
        <f>LOOKUP(X8,Poängberäkning!$B$6:$B$97,Poängberäkning!$C$6:$C$97)</f>
        <v>60</v>
      </c>
      <c r="Z8" s="50">
        <v>3</v>
      </c>
      <c r="AA8" s="39">
        <f>LOOKUP(Z8,Poängberäkning!$B$6:$B$97,Poängberäkning!$C$6:$C$97)</f>
        <v>70</v>
      </c>
      <c r="AB8" s="50">
        <v>3</v>
      </c>
      <c r="AC8" s="39">
        <f>LOOKUP(AB8,Poängberäkning!$B$6:$B$97,Poängberäkning!$C$6:$C$97)</f>
        <v>70</v>
      </c>
      <c r="AD8" s="50">
        <v>6</v>
      </c>
      <c r="AE8" s="39">
        <f>LOOKUP(AD8,Poängberäkning!$B$6:$B$97,Poängberäkning!$C$6:$C$97)</f>
        <v>50</v>
      </c>
      <c r="AF8" s="51">
        <v>5</v>
      </c>
      <c r="AG8" s="40">
        <f>LOOKUP(AF8,Poängberäkning!$B$6:$B$97,Poängberäkning!$C$6:$C$97)</f>
        <v>55</v>
      </c>
      <c r="AH8" s="52">
        <v>5</v>
      </c>
      <c r="AI8" s="137">
        <f>LOOKUP(AH8,Poängberäkning!$B$6:$B$97,Poängberäkning!$C$6:$C$97)</f>
        <v>55</v>
      </c>
      <c r="AJ8" s="97"/>
      <c r="AK8" s="62">
        <f>LOOKUP(AJ8,Poängberäkning!$B$6:$B$97,Poängberäkning!$C$6:$C$97)</f>
        <v>0</v>
      </c>
      <c r="AL8" s="97"/>
      <c r="AM8" s="62">
        <f>LOOKUP(AL8,Poängberäkning!$B$6:$B$97,Poängberäkning!$C$6:$C$97)</f>
        <v>0</v>
      </c>
      <c r="AN8" s="97">
        <v>9</v>
      </c>
      <c r="AO8" s="138">
        <f>LOOKUP(AN8,Poängberäkning!$B$6:$B$97,Poängberäkning!$C$6:$C$97)</f>
        <v>44</v>
      </c>
      <c r="AP8" s="97">
        <v>7</v>
      </c>
      <c r="AQ8" s="140">
        <f>LOOKUP(AP8,Poängberäkning!$B$6:$B$97,Poängberäkning!$C$6:$C$97)</f>
        <v>48</v>
      </c>
      <c r="AR8" s="66">
        <f>LARGE(($I8,$K8,$M8,$O8,$Q8,$S8,$U8,$W8,$Y8,$AA8,$AC8,$AE8,$AG8,$AI8,$AK8,$AM8,$AO8,$AQ8),1)</f>
        <v>80</v>
      </c>
      <c r="AS8" s="63">
        <f>LARGE(($I8,$K8,$M8,$O8,$Q8,$S8,$U8,$W8,$Y8,$AA8,$AC8,$AE8,$AG8,$AI8,$AK8,$AM8,$AO8,$AQ8),2)</f>
        <v>80</v>
      </c>
      <c r="AT8" s="63">
        <f>LARGE(($I8,$K8,$M8,$O8,$Q8,$S8,$U8,$W8,$Y8,$AA8,$AC8,$AE8,$AG8,$AI8,$AK8,$AM8,$AO8,$AQ8),3)</f>
        <v>70</v>
      </c>
      <c r="AU8" s="63">
        <f>LARGE(($I8,$K8,$M8,$O8,$Q8,$S8,$U8,$W8,$Y8,$AA8,$AC8,$AE8,$AG8,$AI8,$AK8,$AM8,$AO8,$AQ8),4)</f>
        <v>70</v>
      </c>
      <c r="AV8" s="63">
        <f>LARGE(($I8,$K8,$M8,$O8,$Q8,$S8,$U8,$W8,$Y8,$AA8,$AC8,$AE8,$AG8,$AI8,$AK8,$AM8,$AO8,$AQ8),5)</f>
        <v>70</v>
      </c>
      <c r="AW8" s="63">
        <f>LARGE(($I8,$K8,$M8,$O8,$Q8,$S8,$U8,$W8,$Y8,$AA8,$AC8,$AE8,$AG8,$AI8,$AK8,$AM8,$AO8,$AQ8),6)</f>
        <v>70</v>
      </c>
      <c r="AX8" s="63">
        <f>LARGE(($I8,$K8,$M8,$O8,$Q8,$S8,$U8,$W8,$Y8,$AA8,$AC8,$AE8,$AG8,$AI8,$AK8,$AM8,$AO8,$AQ8),7)</f>
        <v>60</v>
      </c>
      <c r="AY8" s="63">
        <f>LARGE(($I8,$K8,$M8,$O8,$Q8,$S8,$U8,$W8,$Y8,$AA8,$AC8,$AE8,$AG8,$AI8,$AK8,$AM8,$AO8,$AQ8),8)</f>
        <v>60</v>
      </c>
    </row>
    <row r="9" spans="1:51" ht="16.5" thickBot="1">
      <c r="A9" s="136">
        <v>5</v>
      </c>
      <c r="B9" s="37">
        <v>1997</v>
      </c>
      <c r="C9" s="72" t="s">
        <v>117</v>
      </c>
      <c r="D9" s="71" t="s">
        <v>56</v>
      </c>
      <c r="E9" s="48">
        <f t="shared" si="0"/>
        <v>508</v>
      </c>
      <c r="F9" s="45">
        <f t="shared" si="1"/>
        <v>508</v>
      </c>
      <c r="G9" s="36">
        <f t="shared" si="2"/>
        <v>817</v>
      </c>
      <c r="H9" s="49"/>
      <c r="I9" s="38">
        <f>LOOKUP(H9,Poängberäkning!$B$6:$B$97,Poängberäkning!$C$6:$C$97)</f>
        <v>0</v>
      </c>
      <c r="J9" s="49">
        <v>4</v>
      </c>
      <c r="K9" s="38">
        <f>LOOKUP(J9,Poängberäkning!$B$6:$B$97,Poängberäkning!$C$6:$C$97)</f>
        <v>60</v>
      </c>
      <c r="L9" s="49">
        <v>4</v>
      </c>
      <c r="M9" s="38">
        <f>LOOKUP(L9,Poängberäkning!$B$6:$B$97,Poängberäkning!$C$6:$C$97)</f>
        <v>60</v>
      </c>
      <c r="N9" s="49">
        <v>3</v>
      </c>
      <c r="O9" s="38">
        <f>LOOKUP(N9,Poängberäkning!$B$6:$B$97,Poängberäkning!$C$6:$C$97)</f>
        <v>70</v>
      </c>
      <c r="P9" s="49">
        <v>2</v>
      </c>
      <c r="Q9" s="38">
        <f>LOOKUP(P9,Poängberäkning!$B$6:$B$97,Poängberäkning!$C$6:$C$97)</f>
        <v>80</v>
      </c>
      <c r="R9" s="49">
        <v>2</v>
      </c>
      <c r="S9" s="38">
        <f>LOOKUP(R9,Poängberäkning!$B$6:$B$97,Poängberäkning!$C$6:$C$97)</f>
        <v>80</v>
      </c>
      <c r="T9" s="60">
        <v>10</v>
      </c>
      <c r="U9" s="39">
        <f>LOOKUP(T9,Poängberäkning!$B$6:$B$97,Poängberäkning!$C$6:$C$97)</f>
        <v>42</v>
      </c>
      <c r="V9" s="50">
        <v>9</v>
      </c>
      <c r="W9" s="39">
        <f>LOOKUP(V9,Poängberäkning!$B$6:$B$97,Poängberäkning!$C$6:$C$97)</f>
        <v>44</v>
      </c>
      <c r="X9" s="50">
        <v>8</v>
      </c>
      <c r="Y9" s="39">
        <f>LOOKUP(X9,Poängberäkning!$B$6:$B$97,Poängberäkning!$C$6:$C$97)</f>
        <v>46</v>
      </c>
      <c r="Z9" s="50">
        <v>7</v>
      </c>
      <c r="AA9" s="39">
        <f>LOOKUP(Z9,Poängberäkning!$B$6:$B$97,Poängberäkning!$C$6:$C$97)</f>
        <v>48</v>
      </c>
      <c r="AB9" s="50">
        <v>12</v>
      </c>
      <c r="AC9" s="39">
        <f>LOOKUP(AB9,Poängberäkning!$B$6:$B$97,Poängberäkning!$C$6:$C$97)</f>
        <v>39</v>
      </c>
      <c r="AD9" s="50">
        <v>8</v>
      </c>
      <c r="AE9" s="39">
        <f>LOOKUP(AD9,Poängberäkning!$B$6:$B$97,Poängberäkning!$C$6:$C$97)</f>
        <v>46</v>
      </c>
      <c r="AF9" s="51">
        <v>8</v>
      </c>
      <c r="AG9" s="40">
        <f>LOOKUP(AF9,Poängberäkning!$B$6:$B$97,Poängberäkning!$C$6:$C$97)</f>
        <v>46</v>
      </c>
      <c r="AH9" s="52">
        <v>8</v>
      </c>
      <c r="AI9" s="137">
        <f>LOOKUP(AH9,Poängberäkning!$B$6:$B$97,Poängberäkning!$C$6:$C$97)</f>
        <v>46</v>
      </c>
      <c r="AJ9" s="97"/>
      <c r="AK9" s="62">
        <f>LOOKUP(AJ9,Poängberäkning!$B$6:$B$97,Poängberäkning!$C$6:$C$97)</f>
        <v>0</v>
      </c>
      <c r="AL9" s="97"/>
      <c r="AM9" s="62">
        <f>LOOKUP(AL9,Poängberäkning!$B$6:$B$97,Poängberäkning!$C$6:$C$97)</f>
        <v>0</v>
      </c>
      <c r="AN9" s="97">
        <v>6</v>
      </c>
      <c r="AO9" s="138">
        <f>LOOKUP(AN9,Poängberäkning!$B$6:$B$97,Poängberäkning!$C$6:$C$97)</f>
        <v>50</v>
      </c>
      <c r="AP9" s="97">
        <v>4</v>
      </c>
      <c r="AQ9" s="140">
        <f>LOOKUP(AP9,Poängberäkning!$B$6:$B$97,Poängberäkning!$C$6:$C$97)</f>
        <v>60</v>
      </c>
      <c r="AR9" s="66">
        <f>LARGE(($I9,$K9,$M9,$O9,$Q9,$S9,$U9,$W9,$Y9,$AA9,$AC9,$AE9,$AG9,$AI9,$AK9,$AM9,$AO9,$AQ9),1)</f>
        <v>80</v>
      </c>
      <c r="AS9" s="63">
        <f>LARGE(($I9,$K9,$M9,$O9,$Q9,$S9,$U9,$W9,$Y9,$AA9,$AC9,$AE9,$AG9,$AI9,$AK9,$AM9,$AO9,$AQ9),2)</f>
        <v>80</v>
      </c>
      <c r="AT9" s="63">
        <f>LARGE(($I9,$K9,$M9,$O9,$Q9,$S9,$U9,$W9,$Y9,$AA9,$AC9,$AE9,$AG9,$AI9,$AK9,$AM9,$AO9,$AQ9),3)</f>
        <v>70</v>
      </c>
      <c r="AU9" s="63">
        <f>LARGE(($I9,$K9,$M9,$O9,$Q9,$S9,$U9,$W9,$Y9,$AA9,$AC9,$AE9,$AG9,$AI9,$AK9,$AM9,$AO9,$AQ9),4)</f>
        <v>60</v>
      </c>
      <c r="AV9" s="63">
        <f>LARGE(($I9,$K9,$M9,$O9,$Q9,$S9,$U9,$W9,$Y9,$AA9,$AC9,$AE9,$AG9,$AI9,$AK9,$AM9,$AO9,$AQ9),5)</f>
        <v>60</v>
      </c>
      <c r="AW9" s="63">
        <f>LARGE(($I9,$K9,$M9,$O9,$Q9,$S9,$U9,$W9,$Y9,$AA9,$AC9,$AE9,$AG9,$AI9,$AK9,$AM9,$AO9,$AQ9),6)</f>
        <v>60</v>
      </c>
      <c r="AX9" s="63">
        <f>LARGE(($I9,$K9,$M9,$O9,$Q9,$S9,$U9,$W9,$Y9,$AA9,$AC9,$AE9,$AG9,$AI9,$AK9,$AM9,$AO9,$AQ9),7)</f>
        <v>50</v>
      </c>
      <c r="AY9" s="63">
        <f>LARGE(($I9,$K9,$M9,$O9,$Q9,$S9,$U9,$W9,$Y9,$AA9,$AC9,$AE9,$AG9,$AI9,$AK9,$AM9,$AO9,$AQ9),8)</f>
        <v>48</v>
      </c>
    </row>
    <row r="10" spans="1:51" ht="16.5" thickBot="1">
      <c r="A10" s="136">
        <v>6</v>
      </c>
      <c r="B10" s="37">
        <v>1998</v>
      </c>
      <c r="C10" s="72" t="s">
        <v>148</v>
      </c>
      <c r="D10" s="73" t="s">
        <v>124</v>
      </c>
      <c r="E10" s="48">
        <f t="shared" si="0"/>
        <v>450</v>
      </c>
      <c r="F10" s="45">
        <f t="shared" si="1"/>
        <v>450</v>
      </c>
      <c r="G10" s="36">
        <f t="shared" si="2"/>
        <v>796</v>
      </c>
      <c r="H10" s="49">
        <v>6</v>
      </c>
      <c r="I10" s="38">
        <f>LOOKUP(H10,Poängberäkning!$B$6:$B$97,Poängberäkning!$C$6:$C$97)</f>
        <v>50</v>
      </c>
      <c r="J10" s="49">
        <v>26</v>
      </c>
      <c r="K10" s="38">
        <f>LOOKUP(J10,Poängberäkning!$B$6:$B$97,Poängberäkning!$C$6:$C$97)</f>
        <v>25</v>
      </c>
      <c r="L10" s="49">
        <v>10</v>
      </c>
      <c r="M10" s="38">
        <f>LOOKUP(L10,Poängberäkning!$B$6:$B$97,Poängberäkning!$C$6:$C$97)</f>
        <v>42</v>
      </c>
      <c r="N10" s="49">
        <v>16</v>
      </c>
      <c r="O10" s="38">
        <f>LOOKUP(N10,Poängberäkning!$B$6:$B$97,Poängberäkning!$C$6:$C$97)</f>
        <v>35</v>
      </c>
      <c r="P10" s="49">
        <v>6</v>
      </c>
      <c r="Q10" s="38">
        <f>LOOKUP(P10,Poängberäkning!$B$6:$B$97,Poängberäkning!$C$6:$C$97)</f>
        <v>50</v>
      </c>
      <c r="R10" s="49">
        <v>5</v>
      </c>
      <c r="S10" s="38">
        <f>LOOKUP(R10,Poängberäkning!$B$6:$B$97,Poängberäkning!$C$6:$C$97)</f>
        <v>55</v>
      </c>
      <c r="T10" s="60">
        <v>7</v>
      </c>
      <c r="U10" s="39">
        <f>LOOKUP(T10,Poängberäkning!$B$6:$B$97,Poängberäkning!$C$6:$C$97)</f>
        <v>48</v>
      </c>
      <c r="V10" s="50">
        <v>5</v>
      </c>
      <c r="W10" s="39">
        <f>LOOKUP(V10,Poängberäkning!$B$6:$B$97,Poängberäkning!$C$6:$C$97)</f>
        <v>55</v>
      </c>
      <c r="X10" s="50">
        <v>5</v>
      </c>
      <c r="Y10" s="39">
        <f>LOOKUP(X10,Poängberäkning!$B$6:$B$97,Poängberäkning!$C$6:$C$97)</f>
        <v>55</v>
      </c>
      <c r="Z10" s="50">
        <v>6</v>
      </c>
      <c r="AA10" s="39">
        <f>LOOKUP(Z10,Poängberäkning!$B$6:$B$97,Poängberäkning!$C$6:$C$97)</f>
        <v>50</v>
      </c>
      <c r="AB10" s="50">
        <v>7</v>
      </c>
      <c r="AC10" s="39">
        <f>LOOKUP(AB10,Poängberäkning!$B$6:$B$97,Poängberäkning!$C$6:$C$97)</f>
        <v>48</v>
      </c>
      <c r="AD10" s="50">
        <v>7</v>
      </c>
      <c r="AE10" s="39">
        <f>LOOKUP(AD10,Poängberäkning!$B$6:$B$97,Poängberäkning!$C$6:$C$97)</f>
        <v>48</v>
      </c>
      <c r="AF10" s="51">
        <v>4</v>
      </c>
      <c r="AG10" s="40">
        <f>LOOKUP(AF10,Poängberäkning!$B$6:$B$97,Poängberäkning!$C$6:$C$97)</f>
        <v>60</v>
      </c>
      <c r="AH10" s="51">
        <v>4</v>
      </c>
      <c r="AI10" s="137">
        <f>LOOKUP(AH10,Poängberäkning!$B$6:$B$97,Poängberäkning!$C$6:$C$97)</f>
        <v>60</v>
      </c>
      <c r="AJ10" s="97"/>
      <c r="AK10" s="62">
        <f>LOOKUP(AJ10,Poängberäkning!$B$6:$B$97,Poängberäkning!$C$6:$C$97)</f>
        <v>0</v>
      </c>
      <c r="AL10" s="97"/>
      <c r="AM10" s="62">
        <f>LOOKUP(AL10,Poängberäkning!$B$6:$B$97,Poängberäkning!$C$6:$C$97)</f>
        <v>0</v>
      </c>
      <c r="AN10" s="97">
        <v>4</v>
      </c>
      <c r="AO10" s="138">
        <f>LOOKUP(AN10,Poängberäkning!$B$6:$B$97,Poängberäkning!$C$6:$C$97)</f>
        <v>60</v>
      </c>
      <c r="AP10" s="97">
        <v>5</v>
      </c>
      <c r="AQ10" s="140">
        <f>LOOKUP(AP10,Poängberäkning!$B$6:$B$97,Poängberäkning!$C$6:$C$97)</f>
        <v>55</v>
      </c>
      <c r="AR10" s="66">
        <f>LARGE(($I10,$K10,$M10,$O10,$Q10,$S10,$U10,$W10,$Y10,$AA10,$AC10,$AE10,$AG10,$AI10,$AK10,$AM10,$AO10,$AQ10),1)</f>
        <v>60</v>
      </c>
      <c r="AS10" s="63">
        <f>LARGE(($I10,$K10,$M10,$O10,$Q10,$S10,$U10,$W10,$Y10,$AA10,$AC10,$AE10,$AG10,$AI10,$AK10,$AM10,$AO10,$AQ10),2)</f>
        <v>60</v>
      </c>
      <c r="AT10" s="63">
        <f>LARGE(($I10,$K10,$M10,$O10,$Q10,$S10,$U10,$W10,$Y10,$AA10,$AC10,$AE10,$AG10,$AI10,$AK10,$AM10,$AO10,$AQ10),3)</f>
        <v>60</v>
      </c>
      <c r="AU10" s="63">
        <f>LARGE(($I10,$K10,$M10,$O10,$Q10,$S10,$U10,$W10,$Y10,$AA10,$AC10,$AE10,$AG10,$AI10,$AK10,$AM10,$AO10,$AQ10),4)</f>
        <v>55</v>
      </c>
      <c r="AV10" s="63">
        <f>LARGE(($I10,$K10,$M10,$O10,$Q10,$S10,$U10,$W10,$Y10,$AA10,$AC10,$AE10,$AG10,$AI10,$AK10,$AM10,$AO10,$AQ10),5)</f>
        <v>55</v>
      </c>
      <c r="AW10" s="63">
        <f>LARGE(($I10,$K10,$M10,$O10,$Q10,$S10,$U10,$W10,$Y10,$AA10,$AC10,$AE10,$AG10,$AI10,$AK10,$AM10,$AO10,$AQ10),6)</f>
        <v>55</v>
      </c>
      <c r="AX10" s="63">
        <f>LARGE(($I10,$K10,$M10,$O10,$Q10,$S10,$U10,$W10,$Y10,$AA10,$AC10,$AE10,$AG10,$AI10,$AK10,$AM10,$AO10,$AQ10),7)</f>
        <v>55</v>
      </c>
      <c r="AY10" s="63">
        <f>LARGE(($I10,$K10,$M10,$O10,$Q10,$S10,$U10,$W10,$Y10,$AA10,$AC10,$AE10,$AG10,$AI10,$AK10,$AM10,$AO10,$AQ10),8)</f>
        <v>50</v>
      </c>
    </row>
    <row r="11" spans="1:51" ht="16.5" thickBot="1">
      <c r="A11" s="136">
        <v>7</v>
      </c>
      <c r="B11" s="37">
        <v>1998</v>
      </c>
      <c r="C11" s="72" t="s">
        <v>147</v>
      </c>
      <c r="D11" s="73" t="s">
        <v>55</v>
      </c>
      <c r="E11" s="48">
        <f t="shared" si="0"/>
        <v>445</v>
      </c>
      <c r="F11" s="45">
        <f t="shared" si="1"/>
        <v>445</v>
      </c>
      <c r="G11" s="36">
        <f t="shared" si="2"/>
        <v>616</v>
      </c>
      <c r="H11" s="49">
        <v>12</v>
      </c>
      <c r="I11" s="38">
        <f>LOOKUP(H11,Poängberäkning!$B$6:$B$97,Poängberäkning!$C$6:$C$97)</f>
        <v>39</v>
      </c>
      <c r="J11" s="49">
        <v>13</v>
      </c>
      <c r="K11" s="38">
        <f>LOOKUP(J11,Poängberäkning!$B$6:$B$97,Poängberäkning!$C$6:$C$97)</f>
        <v>38</v>
      </c>
      <c r="L11" s="49"/>
      <c r="M11" s="38">
        <f>LOOKUP(L11,Poängberäkning!$B$6:$B$97,Poängberäkning!$C$6:$C$97)</f>
        <v>0</v>
      </c>
      <c r="N11" s="49"/>
      <c r="O11" s="38">
        <f>LOOKUP(N11,Poängberäkning!$B$6:$B$97,Poängberäkning!$C$6:$C$97)</f>
        <v>0</v>
      </c>
      <c r="P11" s="49"/>
      <c r="Q11" s="38">
        <f>LOOKUP(P11,Poängberäkning!$B$6:$B$97,Poängberäkning!$C$6:$C$97)</f>
        <v>0</v>
      </c>
      <c r="R11" s="49"/>
      <c r="S11" s="38">
        <f>LOOKUP(R11,Poängberäkning!$B$6:$B$97,Poängberäkning!$C$6:$C$97)</f>
        <v>0</v>
      </c>
      <c r="T11" s="60">
        <v>4</v>
      </c>
      <c r="U11" s="39">
        <f>LOOKUP(T11,Poängberäkning!$B$6:$B$97,Poängberäkning!$C$6:$C$97)</f>
        <v>60</v>
      </c>
      <c r="V11" s="50">
        <v>8</v>
      </c>
      <c r="W11" s="39">
        <f>LOOKUP(V11,Poängberäkning!$B$6:$B$97,Poängberäkning!$C$6:$C$97)</f>
        <v>46</v>
      </c>
      <c r="X11" s="50">
        <v>6</v>
      </c>
      <c r="Y11" s="39">
        <f>LOOKUP(X11,Poängberäkning!$B$6:$B$97,Poängberäkning!$C$6:$C$97)</f>
        <v>50</v>
      </c>
      <c r="Z11" s="50">
        <v>4</v>
      </c>
      <c r="AA11" s="39">
        <f>LOOKUP(Z11,Poängberäkning!$B$6:$B$97,Poängberäkning!$C$6:$C$97)</f>
        <v>60</v>
      </c>
      <c r="AB11" s="50">
        <v>4</v>
      </c>
      <c r="AC11" s="39">
        <f>LOOKUP(AB11,Poängberäkning!$B$6:$B$97,Poängberäkning!$C$6:$C$97)</f>
        <v>60</v>
      </c>
      <c r="AD11" s="50">
        <v>4</v>
      </c>
      <c r="AE11" s="39">
        <f>LOOKUP(AD11,Poängberäkning!$B$6:$B$97,Poängberäkning!$C$6:$C$97)</f>
        <v>60</v>
      </c>
      <c r="AF11" s="51">
        <v>7</v>
      </c>
      <c r="AG11" s="40">
        <f>LOOKUP(AF11,Poängberäkning!$B$6:$B$97,Poängberäkning!$C$6:$C$97)</f>
        <v>48</v>
      </c>
      <c r="AH11" s="52">
        <v>6</v>
      </c>
      <c r="AI11" s="137">
        <f>LOOKUP(AH11,Poängberäkning!$B$6:$B$97,Poängberäkning!$C$6:$C$97)</f>
        <v>50</v>
      </c>
      <c r="AJ11" s="97"/>
      <c r="AK11" s="62">
        <f>LOOKUP(AJ11,Poängberäkning!$B$6:$B$97,Poängberäkning!$C$6:$C$97)</f>
        <v>0</v>
      </c>
      <c r="AL11" s="97"/>
      <c r="AM11" s="62">
        <f>LOOKUP(AL11,Poängberäkning!$B$6:$B$97,Poängberäkning!$C$6:$C$97)</f>
        <v>0</v>
      </c>
      <c r="AN11" s="97">
        <v>5</v>
      </c>
      <c r="AO11" s="138">
        <f>LOOKUP(AN11,Poängberäkning!$B$6:$B$97,Poängberäkning!$C$6:$C$97)</f>
        <v>55</v>
      </c>
      <c r="AP11" s="97">
        <v>6</v>
      </c>
      <c r="AQ11" s="140">
        <f>LOOKUP(AP11,Poängberäkning!$B$6:$B$97,Poängberäkning!$C$6:$C$97)</f>
        <v>50</v>
      </c>
      <c r="AR11" s="66">
        <f>LARGE(($I11,$K11,$M11,$O11,$Q11,$S11,$U11,$W11,$Y11,$AA11,$AC11,$AE11,$AG11,$AI11,$AK11,$AM11,$AO11,$AQ11),1)</f>
        <v>60</v>
      </c>
      <c r="AS11" s="63">
        <f>LARGE(($I11,$K11,$M11,$O11,$Q11,$S11,$U11,$W11,$Y11,$AA11,$AC11,$AE11,$AG11,$AI11,$AK11,$AM11,$AO11,$AQ11),2)</f>
        <v>60</v>
      </c>
      <c r="AT11" s="63">
        <f>LARGE(($I11,$K11,$M11,$O11,$Q11,$S11,$U11,$W11,$Y11,$AA11,$AC11,$AE11,$AG11,$AI11,$AK11,$AM11,$AO11,$AQ11),3)</f>
        <v>60</v>
      </c>
      <c r="AU11" s="63">
        <f>LARGE(($I11,$K11,$M11,$O11,$Q11,$S11,$U11,$W11,$Y11,$AA11,$AC11,$AE11,$AG11,$AI11,$AK11,$AM11,$AO11,$AQ11),4)</f>
        <v>60</v>
      </c>
      <c r="AV11" s="63">
        <f>LARGE(($I11,$K11,$M11,$O11,$Q11,$S11,$U11,$W11,$Y11,$AA11,$AC11,$AE11,$AG11,$AI11,$AK11,$AM11,$AO11,$AQ11),5)</f>
        <v>55</v>
      </c>
      <c r="AW11" s="63">
        <f>LARGE(($I11,$K11,$M11,$O11,$Q11,$S11,$U11,$W11,$Y11,$AA11,$AC11,$AE11,$AG11,$AI11,$AK11,$AM11,$AO11,$AQ11),6)</f>
        <v>50</v>
      </c>
      <c r="AX11" s="63">
        <f>LARGE(($I11,$K11,$M11,$O11,$Q11,$S11,$U11,$W11,$Y11,$AA11,$AC11,$AE11,$AG11,$AI11,$AK11,$AM11,$AO11,$AQ11),7)</f>
        <v>50</v>
      </c>
      <c r="AY11" s="63">
        <f>LARGE(($I11,$K11,$M11,$O11,$Q11,$S11,$U11,$W11,$Y11,$AA11,$AC11,$AE11,$AG11,$AI11,$AK11,$AM11,$AO11,$AQ11),8)</f>
        <v>50</v>
      </c>
    </row>
    <row r="12" spans="1:51" ht="16.5" thickBot="1">
      <c r="A12" s="136">
        <f t="shared" si="3"/>
        <v>8</v>
      </c>
      <c r="B12" s="37">
        <v>1997</v>
      </c>
      <c r="C12" s="72" t="s">
        <v>119</v>
      </c>
      <c r="D12" s="73" t="s">
        <v>62</v>
      </c>
      <c r="E12" s="48">
        <f t="shared" si="0"/>
        <v>414</v>
      </c>
      <c r="F12" s="45">
        <f t="shared" si="1"/>
        <v>414</v>
      </c>
      <c r="G12" s="36">
        <f t="shared" si="2"/>
        <v>733</v>
      </c>
      <c r="H12" s="49">
        <v>7</v>
      </c>
      <c r="I12" s="38">
        <f>LOOKUP(H12,Poängberäkning!$B$6:$B$97,Poängberäkning!$C$6:$C$97)</f>
        <v>48</v>
      </c>
      <c r="J12" s="49">
        <v>12</v>
      </c>
      <c r="K12" s="38">
        <f>LOOKUP(J12,Poängberäkning!$B$6:$B$97,Poängberäkning!$C$6:$C$97)</f>
        <v>39</v>
      </c>
      <c r="L12" s="49">
        <v>5</v>
      </c>
      <c r="M12" s="38">
        <f>LOOKUP(L12,Poängberäkning!$B$6:$B$97,Poängberäkning!$C$6:$C$97)</f>
        <v>55</v>
      </c>
      <c r="N12" s="49">
        <v>8</v>
      </c>
      <c r="O12" s="38">
        <f>LOOKUP(N12,Poängberäkning!$B$6:$B$97,Poängberäkning!$C$6:$C$97)</f>
        <v>46</v>
      </c>
      <c r="P12" s="49"/>
      <c r="Q12" s="38">
        <f>LOOKUP(P12,Poängberäkning!$B$6:$B$97,Poängberäkning!$C$6:$C$97)</f>
        <v>0</v>
      </c>
      <c r="R12" s="49">
        <v>8</v>
      </c>
      <c r="S12" s="38">
        <f>LOOKUP(R12,Poängberäkning!$B$6:$B$97,Poängberäkning!$C$6:$C$97)</f>
        <v>46</v>
      </c>
      <c r="T12" s="60">
        <v>5</v>
      </c>
      <c r="U12" s="39">
        <f>LOOKUP(T12,Poängberäkning!$B$6:$B$97,Poängberäkning!$C$6:$C$97)</f>
        <v>55</v>
      </c>
      <c r="V12" s="50">
        <v>7</v>
      </c>
      <c r="W12" s="39">
        <f>LOOKUP(V12,Poängberäkning!$B$6:$B$97,Poängberäkning!$C$6:$C$97)</f>
        <v>48</v>
      </c>
      <c r="X12" s="50">
        <v>7</v>
      </c>
      <c r="Y12" s="39">
        <f>LOOKUP(X12,Poängberäkning!$B$6:$B$97,Poängberäkning!$C$6:$C$97)</f>
        <v>48</v>
      </c>
      <c r="Z12" s="50">
        <v>8</v>
      </c>
      <c r="AA12" s="39">
        <f>LOOKUP(Z12,Poängberäkning!$B$6:$B$97,Poängberäkning!$C$6:$C$97)</f>
        <v>46</v>
      </c>
      <c r="AB12" s="50">
        <v>5</v>
      </c>
      <c r="AC12" s="39">
        <f>LOOKUP(AB12,Poängberäkning!$B$6:$B$97,Poängberäkning!$C$6:$C$97)</f>
        <v>55</v>
      </c>
      <c r="AD12" s="50">
        <v>5</v>
      </c>
      <c r="AE12" s="39">
        <f>LOOKUP(AD12,Poängberäkning!$B$6:$B$97,Poängberäkning!$C$6:$C$97)</f>
        <v>55</v>
      </c>
      <c r="AF12" s="51">
        <v>6</v>
      </c>
      <c r="AG12" s="40">
        <f>LOOKUP(AF12,Poängberäkning!$B$6:$B$97,Poängberäkning!$C$6:$C$97)</f>
        <v>50</v>
      </c>
      <c r="AH12" s="51">
        <v>7</v>
      </c>
      <c r="AI12" s="137">
        <f>LOOKUP(AH12,Poängberäkning!$B$6:$B$97,Poängberäkning!$C$6:$C$97)</f>
        <v>48</v>
      </c>
      <c r="AJ12" s="97"/>
      <c r="AK12" s="62">
        <f>LOOKUP(AJ12,Poängberäkning!$B$6:$B$97,Poängberäkning!$C$6:$C$97)</f>
        <v>0</v>
      </c>
      <c r="AL12" s="97"/>
      <c r="AM12" s="62">
        <f>LOOKUP(AL12,Poängberäkning!$B$6:$B$97,Poängberäkning!$C$6:$C$97)</f>
        <v>0</v>
      </c>
      <c r="AN12" s="97">
        <v>7</v>
      </c>
      <c r="AO12" s="138">
        <f>LOOKUP(AN12,Poängberäkning!$B$6:$B$97,Poängberäkning!$C$6:$C$97)</f>
        <v>48</v>
      </c>
      <c r="AP12" s="97">
        <v>8</v>
      </c>
      <c r="AQ12" s="140">
        <f>LOOKUP(AP12,Poängberäkning!$B$6:$B$97,Poängberäkning!$C$6:$C$97)</f>
        <v>46</v>
      </c>
      <c r="AR12" s="66">
        <f>LARGE(($I12,$K12,$M12,$O12,$Q12,$S12,$U12,$W12,$Y12,$AA12,$AC12,$AE12,$AG12,$AI12,$AK12,$AM12,$AO12,$AQ12),1)</f>
        <v>55</v>
      </c>
      <c r="AS12" s="63">
        <f>LARGE(($I12,$K12,$M12,$O12,$Q12,$S12,$U12,$W12,$Y12,$AA12,$AC12,$AE12,$AG12,$AI12,$AK12,$AM12,$AO12,$AQ12),2)</f>
        <v>55</v>
      </c>
      <c r="AT12" s="63">
        <f>LARGE(($I12,$K12,$M12,$O12,$Q12,$S12,$U12,$W12,$Y12,$AA12,$AC12,$AE12,$AG12,$AI12,$AK12,$AM12,$AO12,$AQ12),3)</f>
        <v>55</v>
      </c>
      <c r="AU12" s="63">
        <f>LARGE(($I12,$K12,$M12,$O12,$Q12,$S12,$U12,$W12,$Y12,$AA12,$AC12,$AE12,$AG12,$AI12,$AK12,$AM12,$AO12,$AQ12),4)</f>
        <v>55</v>
      </c>
      <c r="AV12" s="63">
        <f>LARGE(($I12,$K12,$M12,$O12,$Q12,$S12,$U12,$W12,$Y12,$AA12,$AC12,$AE12,$AG12,$AI12,$AK12,$AM12,$AO12,$AQ12),5)</f>
        <v>50</v>
      </c>
      <c r="AW12" s="63">
        <f>LARGE(($I12,$K12,$M12,$O12,$Q12,$S12,$U12,$W12,$Y12,$AA12,$AC12,$AE12,$AG12,$AI12,$AK12,$AM12,$AO12,$AQ12),6)</f>
        <v>48</v>
      </c>
      <c r="AX12" s="63">
        <f>LARGE(($I12,$K12,$M12,$O12,$Q12,$S12,$U12,$W12,$Y12,$AA12,$AC12,$AE12,$AG12,$AI12,$AK12,$AM12,$AO12,$AQ12),7)</f>
        <v>48</v>
      </c>
      <c r="AY12" s="63">
        <f>LARGE(($I12,$K12,$M12,$O12,$Q12,$S12,$U12,$W12,$Y12,$AA12,$AC12,$AE12,$AG12,$AI12,$AK12,$AM12,$AO12,$AQ12),8)</f>
        <v>48</v>
      </c>
    </row>
    <row r="13" spans="1:51" ht="16.5" thickBot="1">
      <c r="A13" s="136">
        <v>9</v>
      </c>
      <c r="B13" s="37">
        <v>1997</v>
      </c>
      <c r="C13" s="72" t="s">
        <v>95</v>
      </c>
      <c r="D13" s="73" t="s">
        <v>56</v>
      </c>
      <c r="E13" s="48">
        <f t="shared" si="0"/>
        <v>406</v>
      </c>
      <c r="F13" s="45">
        <f t="shared" si="1"/>
        <v>406</v>
      </c>
      <c r="G13" s="36">
        <f t="shared" si="2"/>
        <v>671</v>
      </c>
      <c r="H13" s="49">
        <v>5</v>
      </c>
      <c r="I13" s="38">
        <f>LOOKUP(H13,Poängberäkning!$B$6:$B$97,Poängberäkning!$C$6:$C$97)</f>
        <v>55</v>
      </c>
      <c r="J13" s="49">
        <v>6</v>
      </c>
      <c r="K13" s="38">
        <f>LOOKUP(J13,Poängberäkning!$B$6:$B$97,Poängberäkning!$C$6:$C$97)</f>
        <v>50</v>
      </c>
      <c r="L13" s="49">
        <v>6</v>
      </c>
      <c r="M13" s="38">
        <f>LOOKUP(L13,Poängberäkning!$B$6:$B$97,Poängberäkning!$C$6:$C$97)</f>
        <v>50</v>
      </c>
      <c r="N13" s="49">
        <v>6</v>
      </c>
      <c r="O13" s="38">
        <f>LOOKUP(N13,Poängberäkning!$B$6:$B$97,Poängberäkning!$C$6:$C$97)</f>
        <v>50</v>
      </c>
      <c r="P13" s="49">
        <v>5</v>
      </c>
      <c r="Q13" s="38">
        <f>LOOKUP(P13,Poängberäkning!$B$6:$B$97,Poängberäkning!$C$6:$C$97)</f>
        <v>55</v>
      </c>
      <c r="R13" s="49">
        <v>6</v>
      </c>
      <c r="S13" s="38">
        <f>LOOKUP(R13,Poängberäkning!$B$6:$B$97,Poängberäkning!$C$6:$C$97)</f>
        <v>50</v>
      </c>
      <c r="T13" s="60">
        <v>8</v>
      </c>
      <c r="U13" s="39">
        <f>LOOKUP(T13,Poängberäkning!$B$6:$B$97,Poängberäkning!$C$6:$C$97)</f>
        <v>46</v>
      </c>
      <c r="V13" s="50">
        <v>6</v>
      </c>
      <c r="W13" s="39">
        <f>LOOKUP(V13,Poängberäkning!$B$6:$B$97,Poängberäkning!$C$6:$C$97)</f>
        <v>50</v>
      </c>
      <c r="X13" s="50">
        <v>9</v>
      </c>
      <c r="Y13" s="39">
        <f>LOOKUP(X13,Poängberäkning!$B$6:$B$97,Poängberäkning!$C$6:$C$97)</f>
        <v>44</v>
      </c>
      <c r="Z13" s="50">
        <v>9</v>
      </c>
      <c r="AA13" s="39">
        <f>LOOKUP(Z13,Poängberäkning!$B$6:$B$97,Poängberäkning!$C$6:$C$97)</f>
        <v>44</v>
      </c>
      <c r="AB13" s="50">
        <v>16</v>
      </c>
      <c r="AC13" s="39">
        <f>LOOKUP(AB13,Poängberäkning!$B$6:$B$97,Poängberäkning!$C$6:$C$97)</f>
        <v>35</v>
      </c>
      <c r="AD13" s="50"/>
      <c r="AE13" s="39">
        <f>LOOKUP(AD13,Poängberäkning!$B$6:$B$97,Poängberäkning!$C$6:$C$97)</f>
        <v>0</v>
      </c>
      <c r="AF13" s="51">
        <v>10</v>
      </c>
      <c r="AG13" s="40">
        <f>LOOKUP(AF13,Poängberäkning!$B$6:$B$97,Poängberäkning!$C$6:$C$97)</f>
        <v>42</v>
      </c>
      <c r="AH13" s="51">
        <v>10</v>
      </c>
      <c r="AI13" s="137">
        <f>LOOKUP(AH13,Poängberäkning!$B$6:$B$97,Poängberäkning!$C$6:$C$97)</f>
        <v>42</v>
      </c>
      <c r="AJ13" s="97"/>
      <c r="AK13" s="62">
        <f>LOOKUP(AJ13,Poängberäkning!$B$6:$B$97,Poängberäkning!$C$6:$C$97)</f>
        <v>0</v>
      </c>
      <c r="AL13" s="97"/>
      <c r="AM13" s="62">
        <f>LOOKUP(AL13,Poängberäkning!$B$6:$B$97,Poängberäkning!$C$6:$C$97)</f>
        <v>0</v>
      </c>
      <c r="AN13" s="97">
        <v>21</v>
      </c>
      <c r="AO13" s="138">
        <f>LOOKUP(AN13,Poängberäkning!$B$6:$B$97,Poängberäkning!$C$6:$C$97)</f>
        <v>30</v>
      </c>
      <c r="AP13" s="97">
        <v>23</v>
      </c>
      <c r="AQ13" s="140">
        <f>LOOKUP(AP13,Poängberäkning!$B$6:$B$97,Poängberäkning!$C$6:$C$97)</f>
        <v>28</v>
      </c>
      <c r="AR13" s="66">
        <f>LARGE(($I13,$K13,$M13,$O13,$Q13,$S13,$U13,$W13,$Y13,$AA13,$AC13,$AE13,$AG13,$AI13,$AK13,$AM13,$AO13,$AQ13),1)</f>
        <v>55</v>
      </c>
      <c r="AS13" s="63">
        <f>LARGE(($I13,$K13,$M13,$O13,$Q13,$S13,$U13,$W13,$Y13,$AA13,$AC13,$AE13,$AG13,$AI13,$AK13,$AM13,$AO13,$AQ13),2)</f>
        <v>55</v>
      </c>
      <c r="AT13" s="63">
        <f>LARGE(($I13,$K13,$M13,$O13,$Q13,$S13,$U13,$W13,$Y13,$AA13,$AC13,$AE13,$AG13,$AI13,$AK13,$AM13,$AO13,$AQ13),3)</f>
        <v>50</v>
      </c>
      <c r="AU13" s="63">
        <f>LARGE(($I13,$K13,$M13,$O13,$Q13,$S13,$U13,$W13,$Y13,$AA13,$AC13,$AE13,$AG13,$AI13,$AK13,$AM13,$AO13,$AQ13),4)</f>
        <v>50</v>
      </c>
      <c r="AV13" s="63">
        <f>LARGE(($I13,$K13,$M13,$O13,$Q13,$S13,$U13,$W13,$Y13,$AA13,$AC13,$AE13,$AG13,$AI13,$AK13,$AM13,$AO13,$AQ13),5)</f>
        <v>50</v>
      </c>
      <c r="AW13" s="63">
        <f>LARGE(($I13,$K13,$M13,$O13,$Q13,$S13,$U13,$W13,$Y13,$AA13,$AC13,$AE13,$AG13,$AI13,$AK13,$AM13,$AO13,$AQ13),6)</f>
        <v>50</v>
      </c>
      <c r="AX13" s="63">
        <f>LARGE(($I13,$K13,$M13,$O13,$Q13,$S13,$U13,$W13,$Y13,$AA13,$AC13,$AE13,$AG13,$AI13,$AK13,$AM13,$AO13,$AQ13),7)</f>
        <v>50</v>
      </c>
      <c r="AY13" s="63">
        <f>LARGE(($I13,$K13,$M13,$O13,$Q13,$S13,$U13,$W13,$Y13,$AA13,$AC13,$AE13,$AG13,$AI13,$AK13,$AM13,$AO13,$AQ13),8)</f>
        <v>46</v>
      </c>
    </row>
    <row r="14" spans="1:51" ht="16.5" thickBot="1">
      <c r="A14" s="136">
        <v>10</v>
      </c>
      <c r="B14" s="37">
        <v>1997</v>
      </c>
      <c r="C14" s="72" t="s">
        <v>118</v>
      </c>
      <c r="D14" s="73" t="s">
        <v>63</v>
      </c>
      <c r="E14" s="48">
        <f t="shared" si="0"/>
        <v>404</v>
      </c>
      <c r="F14" s="45">
        <f t="shared" si="1"/>
        <v>404</v>
      </c>
      <c r="G14" s="36">
        <f t="shared" si="2"/>
        <v>684</v>
      </c>
      <c r="H14" s="49">
        <v>9</v>
      </c>
      <c r="I14" s="38">
        <f>LOOKUP(H14,Poängberäkning!$B$6:$B$97,Poängberäkning!$C$6:$C$97)</f>
        <v>44</v>
      </c>
      <c r="J14" s="49">
        <v>7</v>
      </c>
      <c r="K14" s="38">
        <f>LOOKUP(J14,Poängberäkning!$B$6:$B$97,Poängberäkning!$C$6:$C$97)</f>
        <v>48</v>
      </c>
      <c r="L14" s="49">
        <v>7</v>
      </c>
      <c r="M14" s="38">
        <f>LOOKUP(L14,Poängberäkning!$B$6:$B$97,Poängberäkning!$C$6:$C$97)</f>
        <v>48</v>
      </c>
      <c r="N14" s="49">
        <v>7</v>
      </c>
      <c r="O14" s="38">
        <f>LOOKUP(N14,Poängberäkning!$B$6:$B$97,Poängberäkning!$C$6:$C$97)</f>
        <v>48</v>
      </c>
      <c r="P14" s="49">
        <v>4</v>
      </c>
      <c r="Q14" s="38">
        <f>LOOKUP(P14,Poängberäkning!$B$6:$B$97,Poängberäkning!$C$6:$C$97)</f>
        <v>60</v>
      </c>
      <c r="R14" s="49">
        <v>3</v>
      </c>
      <c r="S14" s="38">
        <f>LOOKUP(R14,Poängberäkning!$B$6:$B$97,Poängberäkning!$C$6:$C$97)</f>
        <v>70</v>
      </c>
      <c r="T14" s="60">
        <v>17</v>
      </c>
      <c r="U14" s="39">
        <f>LOOKUP(T14,Poängberäkning!$B$6:$B$97,Poängberäkning!$C$6:$C$97)</f>
        <v>34</v>
      </c>
      <c r="V14" s="50">
        <v>20</v>
      </c>
      <c r="W14" s="39">
        <f>LOOKUP(V14,Poängberäkning!$B$6:$B$97,Poängberäkning!$C$6:$C$97)</f>
        <v>31</v>
      </c>
      <c r="X14" s="50">
        <v>11</v>
      </c>
      <c r="Y14" s="39">
        <f>LOOKUP(X14,Poängberäkning!$B$6:$B$97,Poängberäkning!$C$6:$C$97)</f>
        <v>40</v>
      </c>
      <c r="Z14" s="50">
        <v>18</v>
      </c>
      <c r="AA14" s="39">
        <f>LOOKUP(Z14,Poängberäkning!$B$6:$B$97,Poängberäkning!$C$6:$C$97)</f>
        <v>33</v>
      </c>
      <c r="AB14" s="50">
        <v>9</v>
      </c>
      <c r="AC14" s="39">
        <f>LOOKUP(AB14,Poängberäkning!$B$6:$B$97,Poängberäkning!$C$6:$C$97)</f>
        <v>44</v>
      </c>
      <c r="AD14" s="50">
        <v>10</v>
      </c>
      <c r="AE14" s="39">
        <f>LOOKUP(AD14,Poängberäkning!$B$6:$B$97,Poängberäkning!$C$6:$C$97)</f>
        <v>42</v>
      </c>
      <c r="AF14" s="51">
        <v>12</v>
      </c>
      <c r="AG14" s="40">
        <f>LOOKUP(AF14,Poängberäkning!$B$6:$B$97,Poängberäkning!$C$6:$C$97)</f>
        <v>39</v>
      </c>
      <c r="AH14" s="51">
        <v>14</v>
      </c>
      <c r="AI14" s="137">
        <f>LOOKUP(AH14,Poängberäkning!$B$6:$B$97,Poängberäkning!$C$6:$C$97)</f>
        <v>37</v>
      </c>
      <c r="AJ14" s="97"/>
      <c r="AK14" s="62">
        <f>LOOKUP(AJ14,Poängberäkning!$B$6:$B$97,Poängberäkning!$C$6:$C$97)</f>
        <v>0</v>
      </c>
      <c r="AL14" s="97"/>
      <c r="AM14" s="62">
        <f>LOOKUP(AL14,Poängberäkning!$B$6:$B$97,Poängberäkning!$C$6:$C$97)</f>
        <v>0</v>
      </c>
      <c r="AN14" s="97">
        <v>16</v>
      </c>
      <c r="AO14" s="138">
        <f>LOOKUP(AN14,Poängberäkning!$B$6:$B$97,Poängberäkning!$C$6:$C$97)</f>
        <v>35</v>
      </c>
      <c r="AP14" s="97">
        <v>20</v>
      </c>
      <c r="AQ14" s="140">
        <f>LOOKUP(AP14,Poängberäkning!$B$6:$B$97,Poängberäkning!$C$6:$C$97)</f>
        <v>31</v>
      </c>
      <c r="AR14" s="66">
        <f>LARGE(($I14,$K14,$M14,$O14,$Q14,$S14,$U14,$W14,$Y14,$AA14,$AC14,$AE14,$AG14,$AI14,$AK14,$AM14,$AO14,$AQ14),1)</f>
        <v>70</v>
      </c>
      <c r="AS14" s="63">
        <f>LARGE(($I14,$K14,$M14,$O14,$Q14,$S14,$U14,$W14,$Y14,$AA14,$AC14,$AE14,$AG14,$AI14,$AK14,$AM14,$AO14,$AQ14),2)</f>
        <v>60</v>
      </c>
      <c r="AT14" s="63">
        <f>LARGE(($I14,$K14,$M14,$O14,$Q14,$S14,$U14,$W14,$Y14,$AA14,$AC14,$AE14,$AG14,$AI14,$AK14,$AM14,$AO14,$AQ14),3)</f>
        <v>48</v>
      </c>
      <c r="AU14" s="63">
        <f>LARGE(($I14,$K14,$M14,$O14,$Q14,$S14,$U14,$W14,$Y14,$AA14,$AC14,$AE14,$AG14,$AI14,$AK14,$AM14,$AO14,$AQ14),4)</f>
        <v>48</v>
      </c>
      <c r="AV14" s="63">
        <f>LARGE(($I14,$K14,$M14,$O14,$Q14,$S14,$U14,$W14,$Y14,$AA14,$AC14,$AE14,$AG14,$AI14,$AK14,$AM14,$AO14,$AQ14),5)</f>
        <v>48</v>
      </c>
      <c r="AW14" s="63">
        <f>LARGE(($I14,$K14,$M14,$O14,$Q14,$S14,$U14,$W14,$Y14,$AA14,$AC14,$AE14,$AG14,$AI14,$AK14,$AM14,$AO14,$AQ14),6)</f>
        <v>44</v>
      </c>
      <c r="AX14" s="63">
        <f>LARGE(($I14,$K14,$M14,$O14,$Q14,$S14,$U14,$W14,$Y14,$AA14,$AC14,$AE14,$AG14,$AI14,$AK14,$AM14,$AO14,$AQ14),7)</f>
        <v>44</v>
      </c>
      <c r="AY14" s="63">
        <f>LARGE(($I14,$K14,$M14,$O14,$Q14,$S14,$U14,$W14,$Y14,$AA14,$AC14,$AE14,$AG14,$AI14,$AK14,$AM14,$AO14,$AQ14),8)</f>
        <v>42</v>
      </c>
    </row>
    <row r="15" spans="1:51" ht="16.5" thickBot="1">
      <c r="A15" s="136">
        <f t="shared" si="3"/>
        <v>11</v>
      </c>
      <c r="B15" s="37">
        <v>1997</v>
      </c>
      <c r="C15" s="70" t="s">
        <v>90</v>
      </c>
      <c r="D15" s="71" t="s">
        <v>57</v>
      </c>
      <c r="E15" s="48">
        <f t="shared" si="0"/>
        <v>377</v>
      </c>
      <c r="F15" s="45">
        <f t="shared" si="1"/>
        <v>377</v>
      </c>
      <c r="G15" s="36">
        <f t="shared" si="2"/>
        <v>644</v>
      </c>
      <c r="H15" s="49">
        <v>11</v>
      </c>
      <c r="I15" s="38">
        <f>LOOKUP(H15,Poängberäkning!$B$6:$B$97,Poängberäkning!$C$6:$C$97)</f>
        <v>40</v>
      </c>
      <c r="J15" s="49">
        <v>10</v>
      </c>
      <c r="K15" s="38">
        <f>LOOKUP(J15,Poängberäkning!$B$6:$B$97,Poängberäkning!$C$6:$C$97)</f>
        <v>42</v>
      </c>
      <c r="L15" s="49">
        <v>9</v>
      </c>
      <c r="M15" s="38">
        <f>LOOKUP(L15,Poängberäkning!$B$6:$B$97,Poängberäkning!$C$6:$C$97)</f>
        <v>44</v>
      </c>
      <c r="N15" s="49">
        <v>5</v>
      </c>
      <c r="O15" s="38">
        <f>LOOKUP(N15,Poängberäkning!$B$6:$B$97,Poängberäkning!$C$6:$C$97)</f>
        <v>55</v>
      </c>
      <c r="P15" s="49">
        <v>8</v>
      </c>
      <c r="Q15" s="38">
        <f>LOOKUP(P15,Poängberäkning!$B$6:$B$97,Poängberäkning!$C$6:$C$97)</f>
        <v>46</v>
      </c>
      <c r="R15" s="49">
        <v>4</v>
      </c>
      <c r="S15" s="38">
        <f>LOOKUP(R15,Poängberäkning!$B$6:$B$97,Poängberäkning!$C$6:$C$97)</f>
        <v>60</v>
      </c>
      <c r="T15" s="60">
        <v>6</v>
      </c>
      <c r="U15" s="39">
        <f>LOOKUP(T15,Poängberäkning!$B$6:$B$97,Poängberäkning!$C$6:$C$97)</f>
        <v>50</v>
      </c>
      <c r="V15" s="50">
        <v>11</v>
      </c>
      <c r="W15" s="39">
        <f>LOOKUP(V15,Poängberäkning!$B$6:$B$97,Poängberäkning!$C$6:$C$97)</f>
        <v>40</v>
      </c>
      <c r="X15" s="50">
        <v>16</v>
      </c>
      <c r="Y15" s="39">
        <f>LOOKUP(X15,Poängberäkning!$B$6:$B$97,Poängberäkning!$C$6:$C$97)</f>
        <v>35</v>
      </c>
      <c r="Z15" s="50">
        <v>15</v>
      </c>
      <c r="AA15" s="39">
        <f>LOOKUP(Z15,Poängberäkning!$B$6:$B$97,Poängberäkning!$C$6:$C$97)</f>
        <v>36</v>
      </c>
      <c r="AB15" s="50">
        <v>19</v>
      </c>
      <c r="AC15" s="39">
        <f>LOOKUP(AB15,Poängberäkning!$B$6:$B$97,Poängberäkning!$C$6:$C$97)</f>
        <v>32</v>
      </c>
      <c r="AD15" s="50">
        <v>17</v>
      </c>
      <c r="AE15" s="39">
        <f>LOOKUP(AD15,Poängberäkning!$B$6:$B$97,Poängberäkning!$C$6:$C$97)</f>
        <v>34</v>
      </c>
      <c r="AF15" s="51">
        <v>18</v>
      </c>
      <c r="AG15" s="40">
        <f>LOOKUP(AF15,Poängberäkning!$B$6:$B$97,Poängberäkning!$C$6:$C$97)</f>
        <v>33</v>
      </c>
      <c r="AH15" s="52">
        <v>18</v>
      </c>
      <c r="AI15" s="137">
        <f>LOOKUP(AH15,Poängberäkning!$B$6:$B$97,Poängberäkning!$C$6:$C$97)</f>
        <v>33</v>
      </c>
      <c r="AJ15" s="97"/>
      <c r="AK15" s="62">
        <f>LOOKUP(AJ15,Poängberäkning!$B$6:$B$97,Poängberäkning!$C$6:$C$97)</f>
        <v>0</v>
      </c>
      <c r="AL15" s="97"/>
      <c r="AM15" s="62">
        <f>LOOKUP(AL15,Poängberäkning!$B$6:$B$97,Poängberäkning!$C$6:$C$97)</f>
        <v>0</v>
      </c>
      <c r="AN15" s="97">
        <v>19</v>
      </c>
      <c r="AO15" s="138">
        <f>LOOKUP(AN15,Poängberäkning!$B$6:$B$97,Poängberäkning!$C$6:$C$97)</f>
        <v>32</v>
      </c>
      <c r="AP15" s="97">
        <v>19</v>
      </c>
      <c r="AQ15" s="140">
        <f>LOOKUP(AP15,Poängberäkning!$B$6:$B$97,Poängberäkning!$C$6:$C$97)</f>
        <v>32</v>
      </c>
      <c r="AR15" s="66">
        <f>LARGE(($I15,$K15,$M15,$O15,$Q15,$S15,$U15,$W15,$Y15,$AA15,$AC15,$AE15,$AG15,$AI15,$AK15,$AM15,$AO15,$AQ15),1)</f>
        <v>60</v>
      </c>
      <c r="AS15" s="63">
        <f>LARGE(($I15,$K15,$M15,$O15,$Q15,$S15,$U15,$W15,$Y15,$AA15,$AC15,$AE15,$AG15,$AI15,$AK15,$AM15,$AO15,$AQ15),2)</f>
        <v>55</v>
      </c>
      <c r="AT15" s="63">
        <f>LARGE(($I15,$K15,$M15,$O15,$Q15,$S15,$U15,$W15,$Y15,$AA15,$AC15,$AE15,$AG15,$AI15,$AK15,$AM15,$AO15,$AQ15),3)</f>
        <v>50</v>
      </c>
      <c r="AU15" s="63">
        <f>LARGE(($I15,$K15,$M15,$O15,$Q15,$S15,$U15,$W15,$Y15,$AA15,$AC15,$AE15,$AG15,$AI15,$AK15,$AM15,$AO15,$AQ15),4)</f>
        <v>46</v>
      </c>
      <c r="AV15" s="63">
        <f>LARGE(($I15,$K15,$M15,$O15,$Q15,$S15,$U15,$W15,$Y15,$AA15,$AC15,$AE15,$AG15,$AI15,$AK15,$AM15,$AO15,$AQ15),5)</f>
        <v>44</v>
      </c>
      <c r="AW15" s="63">
        <f>LARGE(($I15,$K15,$M15,$O15,$Q15,$S15,$U15,$W15,$Y15,$AA15,$AC15,$AE15,$AG15,$AI15,$AK15,$AM15,$AO15,$AQ15),6)</f>
        <v>42</v>
      </c>
      <c r="AX15" s="63">
        <f>LARGE(($I15,$K15,$M15,$O15,$Q15,$S15,$U15,$W15,$Y15,$AA15,$AC15,$AE15,$AG15,$AI15,$AK15,$AM15,$AO15,$AQ15),7)</f>
        <v>40</v>
      </c>
      <c r="AY15" s="63">
        <f>LARGE(($I15,$K15,$M15,$O15,$Q15,$S15,$U15,$W15,$Y15,$AA15,$AC15,$AE15,$AG15,$AI15,$AK15,$AM15,$AO15,$AQ15),8)</f>
        <v>40</v>
      </c>
    </row>
    <row r="16" spans="1:51" ht="16.5" thickBot="1">
      <c r="A16" s="136">
        <f t="shared" si="3"/>
        <v>12</v>
      </c>
      <c r="B16" s="37">
        <v>1998</v>
      </c>
      <c r="C16" s="72" t="s">
        <v>149</v>
      </c>
      <c r="D16" s="73" t="s">
        <v>20</v>
      </c>
      <c r="E16" s="48">
        <f t="shared" si="0"/>
        <v>340</v>
      </c>
      <c r="F16" s="45">
        <f t="shared" si="1"/>
        <v>340</v>
      </c>
      <c r="G16" s="36">
        <f t="shared" si="2"/>
        <v>572</v>
      </c>
      <c r="H16" s="49">
        <v>8</v>
      </c>
      <c r="I16" s="38">
        <f>LOOKUP(H16,Poängberäkning!$B$6:$B$97,Poängberäkning!$C$6:$C$97)</f>
        <v>46</v>
      </c>
      <c r="J16" s="49">
        <v>9</v>
      </c>
      <c r="K16" s="38">
        <f>LOOKUP(J16,Poängberäkning!$B$6:$B$97,Poängberäkning!$C$6:$C$97)</f>
        <v>44</v>
      </c>
      <c r="L16" s="49">
        <v>11</v>
      </c>
      <c r="M16" s="38">
        <f>LOOKUP(L16,Poängberäkning!$B$6:$B$97,Poängberäkning!$C$6:$C$97)</f>
        <v>40</v>
      </c>
      <c r="N16" s="49">
        <v>9</v>
      </c>
      <c r="O16" s="38">
        <f>LOOKUP(N16,Poängberäkning!$B$6:$B$97,Poängberäkning!$C$6:$C$97)</f>
        <v>44</v>
      </c>
      <c r="P16" s="49"/>
      <c r="Q16" s="38">
        <f>LOOKUP(P16,Poängberäkning!$B$6:$B$97,Poängberäkning!$C$6:$C$97)</f>
        <v>0</v>
      </c>
      <c r="R16" s="49">
        <v>11</v>
      </c>
      <c r="S16" s="38">
        <f>LOOKUP(R16,Poängberäkning!$B$6:$B$97,Poängberäkning!$C$6:$C$97)</f>
        <v>40</v>
      </c>
      <c r="T16" s="60">
        <v>11</v>
      </c>
      <c r="U16" s="39">
        <f>LOOKUP(T16,Poängberäkning!$B$6:$B$97,Poängberäkning!$C$6:$C$97)</f>
        <v>40</v>
      </c>
      <c r="V16" s="50"/>
      <c r="W16" s="39">
        <f>LOOKUP(V16,Poängberäkning!$B$6:$B$97,Poängberäkning!$C$6:$C$97)</f>
        <v>0</v>
      </c>
      <c r="X16" s="50">
        <v>12</v>
      </c>
      <c r="Y16" s="39">
        <f>LOOKUP(X16,Poängberäkning!$B$6:$B$97,Poängberäkning!$C$6:$C$97)</f>
        <v>39</v>
      </c>
      <c r="Z16" s="50">
        <v>13</v>
      </c>
      <c r="AA16" s="39">
        <f>LOOKUP(Z16,Poängberäkning!$B$6:$B$97,Poängberäkning!$C$6:$C$97)</f>
        <v>38</v>
      </c>
      <c r="AB16" s="50">
        <v>11</v>
      </c>
      <c r="AC16" s="39">
        <f>LOOKUP(AB16,Poängberäkning!$B$6:$B$97,Poängberäkning!$C$6:$C$97)</f>
        <v>40</v>
      </c>
      <c r="AD16" s="50">
        <v>13</v>
      </c>
      <c r="AE16" s="39">
        <f>LOOKUP(AD16,Poängberäkning!$B$6:$B$97,Poängberäkning!$C$6:$C$97)</f>
        <v>38</v>
      </c>
      <c r="AF16" s="51">
        <v>14</v>
      </c>
      <c r="AG16" s="40">
        <f>LOOKUP(AF16,Poängberäkning!$B$6:$B$97,Poängberäkning!$C$6:$C$97)</f>
        <v>37</v>
      </c>
      <c r="AH16" s="52">
        <v>11</v>
      </c>
      <c r="AI16" s="137">
        <f>LOOKUP(AH16,Poängberäkning!$B$6:$B$97,Poängberäkning!$C$6:$C$97)</f>
        <v>40</v>
      </c>
      <c r="AJ16" s="97"/>
      <c r="AK16" s="62">
        <f>LOOKUP(AJ16,Poängberäkning!$B$6:$B$97,Poängberäkning!$C$6:$C$97)</f>
        <v>0</v>
      </c>
      <c r="AL16" s="97"/>
      <c r="AM16" s="62">
        <f>LOOKUP(AL16,Poängberäkning!$B$6:$B$97,Poängberäkning!$C$6:$C$97)</f>
        <v>0</v>
      </c>
      <c r="AN16" s="97">
        <v>9</v>
      </c>
      <c r="AO16" s="138">
        <f>LOOKUP(AN16,Poängberäkning!$B$6:$B$97,Poängberäkning!$C$6:$C$97)</f>
        <v>44</v>
      </c>
      <c r="AP16" s="97">
        <v>10</v>
      </c>
      <c r="AQ16" s="140">
        <f>LOOKUP(AP16,Poängberäkning!$B$6:$B$97,Poängberäkning!$C$6:$C$97)</f>
        <v>42</v>
      </c>
      <c r="AR16" s="66">
        <f>LARGE(($I16,$K16,$M16,$O16,$Q16,$S16,$U16,$W16,$Y16,$AA16,$AC16,$AE16,$AG16,$AI16,$AK16,$AM16,$AO16,$AQ16),1)</f>
        <v>46</v>
      </c>
      <c r="AS16" s="63">
        <f>LARGE(($I16,$K16,$M16,$O16,$Q16,$S16,$U16,$W16,$Y16,$AA16,$AC16,$AE16,$AG16,$AI16,$AK16,$AM16,$AO16,$AQ16),2)</f>
        <v>44</v>
      </c>
      <c r="AT16" s="63">
        <f>LARGE(($I16,$K16,$M16,$O16,$Q16,$S16,$U16,$W16,$Y16,$AA16,$AC16,$AE16,$AG16,$AI16,$AK16,$AM16,$AO16,$AQ16),3)</f>
        <v>44</v>
      </c>
      <c r="AU16" s="63">
        <f>LARGE(($I16,$K16,$M16,$O16,$Q16,$S16,$U16,$W16,$Y16,$AA16,$AC16,$AE16,$AG16,$AI16,$AK16,$AM16,$AO16,$AQ16),4)</f>
        <v>44</v>
      </c>
      <c r="AV16" s="63">
        <f>LARGE(($I16,$K16,$M16,$O16,$Q16,$S16,$U16,$W16,$Y16,$AA16,$AC16,$AE16,$AG16,$AI16,$AK16,$AM16,$AO16,$AQ16),5)</f>
        <v>42</v>
      </c>
      <c r="AW16" s="63">
        <f>LARGE(($I16,$K16,$M16,$O16,$Q16,$S16,$U16,$W16,$Y16,$AA16,$AC16,$AE16,$AG16,$AI16,$AK16,$AM16,$AO16,$AQ16),6)</f>
        <v>40</v>
      </c>
      <c r="AX16" s="63">
        <f>LARGE(($I16,$K16,$M16,$O16,$Q16,$S16,$U16,$W16,$Y16,$AA16,$AC16,$AE16,$AG16,$AI16,$AK16,$AM16,$AO16,$AQ16),7)</f>
        <v>40</v>
      </c>
      <c r="AY16" s="63">
        <f>LARGE(($I16,$K16,$M16,$O16,$Q16,$S16,$U16,$W16,$Y16,$AA16,$AC16,$AE16,$AG16,$AI16,$AK16,$AM16,$AO16,$AQ16),8)</f>
        <v>40</v>
      </c>
    </row>
    <row r="17" spans="1:51" ht="16.5" thickBot="1">
      <c r="A17" s="136">
        <f t="shared" si="3"/>
        <v>13</v>
      </c>
      <c r="B17" s="37">
        <v>1998</v>
      </c>
      <c r="C17" s="72" t="s">
        <v>150</v>
      </c>
      <c r="D17" s="73" t="s">
        <v>20</v>
      </c>
      <c r="E17" s="48">
        <f t="shared" si="0"/>
        <v>339</v>
      </c>
      <c r="F17" s="45">
        <f t="shared" si="1"/>
        <v>339</v>
      </c>
      <c r="G17" s="36">
        <f t="shared" si="2"/>
        <v>592</v>
      </c>
      <c r="H17" s="49">
        <v>20</v>
      </c>
      <c r="I17" s="38">
        <f>LOOKUP(H17,Poängberäkning!$B$6:$B$97,Poängberäkning!$C$6:$C$97)</f>
        <v>31</v>
      </c>
      <c r="J17" s="49">
        <v>14</v>
      </c>
      <c r="K17" s="38">
        <f>LOOKUP(J17,Poängberäkning!$B$6:$B$97,Poängberäkning!$C$6:$C$97)</f>
        <v>37</v>
      </c>
      <c r="L17" s="49">
        <v>12</v>
      </c>
      <c r="M17" s="38">
        <f>LOOKUP(L17,Poängberäkning!$B$6:$B$97,Poängberäkning!$C$6:$C$97)</f>
        <v>39</v>
      </c>
      <c r="N17" s="49">
        <v>11</v>
      </c>
      <c r="O17" s="38">
        <f>LOOKUP(N17,Poängberäkning!$B$6:$B$97,Poängberäkning!$C$6:$C$97)</f>
        <v>40</v>
      </c>
      <c r="P17" s="49">
        <v>9</v>
      </c>
      <c r="Q17" s="38">
        <f>LOOKUP(P17,Poängberäkning!$B$6:$B$97,Poängberäkning!$C$6:$C$97)</f>
        <v>44</v>
      </c>
      <c r="R17" s="49">
        <v>10</v>
      </c>
      <c r="S17" s="38">
        <f>LOOKUP(R17,Poängberäkning!$B$6:$B$97,Poängberäkning!$C$6:$C$97)</f>
        <v>42</v>
      </c>
      <c r="T17" s="60">
        <v>12</v>
      </c>
      <c r="U17" s="39">
        <f>LOOKUP(T17,Poängberäkning!$B$6:$B$97,Poängberäkning!$C$6:$C$97)</f>
        <v>39</v>
      </c>
      <c r="V17" s="50">
        <v>10</v>
      </c>
      <c r="W17" s="39">
        <f>LOOKUP(V17,Poängberäkning!$B$6:$B$97,Poängberäkning!$C$6:$C$97)</f>
        <v>42</v>
      </c>
      <c r="X17" s="50">
        <v>17</v>
      </c>
      <c r="Y17" s="39">
        <f>LOOKUP(X17,Poängberäkning!$B$6:$B$97,Poängberäkning!$C$6:$C$97)</f>
        <v>34</v>
      </c>
      <c r="Z17" s="50">
        <v>10</v>
      </c>
      <c r="AA17" s="39">
        <f>LOOKUP(Z17,Poängberäkning!$B$6:$B$97,Poängberäkning!$C$6:$C$97)</f>
        <v>42</v>
      </c>
      <c r="AB17" s="50">
        <v>8</v>
      </c>
      <c r="AC17" s="39">
        <f>LOOKUP(AB17,Poängberäkning!$B$6:$B$97,Poängberäkning!$C$6:$C$97)</f>
        <v>46</v>
      </c>
      <c r="AD17" s="50">
        <v>9</v>
      </c>
      <c r="AE17" s="39">
        <f>LOOKUP(AD17,Poängberäkning!$B$6:$B$97,Poängberäkning!$C$6:$C$97)</f>
        <v>44</v>
      </c>
      <c r="AF17" s="51">
        <v>24</v>
      </c>
      <c r="AG17" s="40">
        <f>LOOKUP(AF17,Poängberäkning!$B$6:$B$97,Poängberäkning!$C$6:$C$97)</f>
        <v>27</v>
      </c>
      <c r="AH17" s="52">
        <v>25</v>
      </c>
      <c r="AI17" s="137">
        <f>LOOKUP(AH17,Poängberäkning!$B$6:$B$97,Poängberäkning!$C$6:$C$97)</f>
        <v>26</v>
      </c>
      <c r="AJ17" s="97"/>
      <c r="AK17" s="62">
        <f>LOOKUP(AJ17,Poängberäkning!$B$6:$B$97,Poängberäkning!$C$6:$C$97)</f>
        <v>0</v>
      </c>
      <c r="AL17" s="97"/>
      <c r="AM17" s="62">
        <f>LOOKUP(AL17,Poängberäkning!$B$6:$B$97,Poängberäkning!$C$6:$C$97)</f>
        <v>0</v>
      </c>
      <c r="AN17" s="97">
        <v>22</v>
      </c>
      <c r="AO17" s="138">
        <f>LOOKUP(AN17,Poängberäkning!$B$6:$B$97,Poängberäkning!$C$6:$C$97)</f>
        <v>29</v>
      </c>
      <c r="AP17" s="97">
        <v>21</v>
      </c>
      <c r="AQ17" s="140">
        <f>LOOKUP(AP17,Poängberäkning!$B$6:$B$97,Poängberäkning!$C$6:$C$97)</f>
        <v>30</v>
      </c>
      <c r="AR17" s="66">
        <f>LARGE(($I17,$K17,$M17,$O17,$Q17,$S17,$U17,$W17,$Y17,$AA17,$AC17,$AE17,$AG17,$AI17,$AK17,$AM17,$AO17,$AQ17),1)</f>
        <v>46</v>
      </c>
      <c r="AS17" s="63">
        <f>LARGE(($I17,$K17,$M17,$O17,$Q17,$S17,$U17,$W17,$Y17,$AA17,$AC17,$AE17,$AG17,$AI17,$AK17,$AM17,$AO17,$AQ17),2)</f>
        <v>44</v>
      </c>
      <c r="AT17" s="63">
        <f>LARGE(($I17,$K17,$M17,$O17,$Q17,$S17,$U17,$W17,$Y17,$AA17,$AC17,$AE17,$AG17,$AI17,$AK17,$AM17,$AO17,$AQ17),3)</f>
        <v>44</v>
      </c>
      <c r="AU17" s="63">
        <f>LARGE(($I17,$K17,$M17,$O17,$Q17,$S17,$U17,$W17,$Y17,$AA17,$AC17,$AE17,$AG17,$AI17,$AK17,$AM17,$AO17,$AQ17),4)</f>
        <v>42</v>
      </c>
      <c r="AV17" s="63">
        <f>LARGE(($I17,$K17,$M17,$O17,$Q17,$S17,$U17,$W17,$Y17,$AA17,$AC17,$AE17,$AG17,$AI17,$AK17,$AM17,$AO17,$AQ17),5)</f>
        <v>42</v>
      </c>
      <c r="AW17" s="63">
        <f>LARGE(($I17,$K17,$M17,$O17,$Q17,$S17,$U17,$W17,$Y17,$AA17,$AC17,$AE17,$AG17,$AI17,$AK17,$AM17,$AO17,$AQ17),6)</f>
        <v>42</v>
      </c>
      <c r="AX17" s="63">
        <f>LARGE(($I17,$K17,$M17,$O17,$Q17,$S17,$U17,$W17,$Y17,$AA17,$AC17,$AE17,$AG17,$AI17,$AK17,$AM17,$AO17,$AQ17),7)</f>
        <v>40</v>
      </c>
      <c r="AY17" s="63">
        <f>LARGE(($I17,$K17,$M17,$O17,$Q17,$S17,$U17,$W17,$Y17,$AA17,$AC17,$AE17,$AG17,$AI17,$AK17,$AM17,$AO17,$AQ17),8)</f>
        <v>39</v>
      </c>
    </row>
    <row r="18" spans="1:51" ht="16.5" thickBot="1">
      <c r="A18" s="134">
        <f t="shared" si="3"/>
        <v>14</v>
      </c>
      <c r="B18" s="37">
        <v>1997</v>
      </c>
      <c r="C18" s="72" t="s">
        <v>91</v>
      </c>
      <c r="D18" s="73" t="s">
        <v>63</v>
      </c>
      <c r="E18" s="48">
        <f t="shared" si="0"/>
        <v>333</v>
      </c>
      <c r="F18" s="45">
        <f t="shared" si="1"/>
        <v>333</v>
      </c>
      <c r="G18" s="36">
        <f t="shared" si="2"/>
        <v>604</v>
      </c>
      <c r="H18" s="49">
        <v>9</v>
      </c>
      <c r="I18" s="38">
        <f>LOOKUP(H18,Poängberäkning!$B$6:$B$97,Poängberäkning!$C$6:$C$97)</f>
        <v>44</v>
      </c>
      <c r="J18" s="49">
        <v>8</v>
      </c>
      <c r="K18" s="38">
        <f>LOOKUP(J18,Poängberäkning!$B$6:$B$97,Poängberäkning!$C$6:$C$97)</f>
        <v>46</v>
      </c>
      <c r="L18" s="49">
        <v>16</v>
      </c>
      <c r="M18" s="38">
        <f>LOOKUP(L18,Poängberäkning!$B$6:$B$97,Poängberäkning!$C$6:$C$97)</f>
        <v>35</v>
      </c>
      <c r="N18" s="49">
        <v>10</v>
      </c>
      <c r="O18" s="38">
        <f>LOOKUP(N18,Poängberäkning!$B$6:$B$97,Poängberäkning!$C$6:$C$97)</f>
        <v>42</v>
      </c>
      <c r="P18" s="49">
        <v>7</v>
      </c>
      <c r="Q18" s="38">
        <f>LOOKUP(P18,Poängberäkning!$B$6:$B$97,Poängberäkning!$C$6:$C$97)</f>
        <v>48</v>
      </c>
      <c r="R18" s="49">
        <v>9</v>
      </c>
      <c r="S18" s="38">
        <f>LOOKUP(R18,Poängberäkning!$B$6:$B$97,Poängberäkning!$C$6:$C$97)</f>
        <v>44</v>
      </c>
      <c r="T18" s="60">
        <v>15</v>
      </c>
      <c r="U18" s="39">
        <f>LOOKUP(T18,Poängberäkning!$B$6:$B$97,Poängberäkning!$C$6:$C$97)</f>
        <v>36</v>
      </c>
      <c r="V18" s="50">
        <v>17</v>
      </c>
      <c r="W18" s="39">
        <f>LOOKUP(V18,Poängberäkning!$B$6:$B$97,Poängberäkning!$C$6:$C$97)</f>
        <v>34</v>
      </c>
      <c r="X18" s="50">
        <v>18</v>
      </c>
      <c r="Y18" s="39">
        <f>LOOKUP(X18,Poängberäkning!$B$6:$B$97,Poängberäkning!$C$6:$C$97)</f>
        <v>33</v>
      </c>
      <c r="Z18" s="50">
        <v>16</v>
      </c>
      <c r="AA18" s="39">
        <f>LOOKUP(Z18,Poängberäkning!$B$6:$B$97,Poängberäkning!$C$6:$C$97)</f>
        <v>35</v>
      </c>
      <c r="AB18" s="50">
        <v>20</v>
      </c>
      <c r="AC18" s="39">
        <f>LOOKUP(AB18,Poängberäkning!$B$6:$B$97,Poängberäkning!$C$6:$C$97)</f>
        <v>31</v>
      </c>
      <c r="AD18" s="50">
        <v>19</v>
      </c>
      <c r="AE18" s="39">
        <f>LOOKUP(AD18,Poängberäkning!$B$6:$B$97,Poängberäkning!$C$6:$C$97)</f>
        <v>32</v>
      </c>
      <c r="AF18" s="51">
        <v>15</v>
      </c>
      <c r="AG18" s="40">
        <f>LOOKUP(AF18,Poängberäkning!$B$6:$B$97,Poängberäkning!$C$6:$C$97)</f>
        <v>36</v>
      </c>
      <c r="AH18" s="51">
        <v>16</v>
      </c>
      <c r="AI18" s="137">
        <f>LOOKUP(AH18,Poängberäkning!$B$6:$B$97,Poängberäkning!$C$6:$C$97)</f>
        <v>35</v>
      </c>
      <c r="AJ18" s="97"/>
      <c r="AK18" s="62">
        <f>LOOKUP(AJ18,Poängberäkning!$B$6:$B$97,Poängberäkning!$C$6:$C$97)</f>
        <v>0</v>
      </c>
      <c r="AL18" s="97"/>
      <c r="AM18" s="62">
        <f>LOOKUP(AL18,Poängberäkning!$B$6:$B$97,Poängberäkning!$C$6:$C$97)</f>
        <v>0</v>
      </c>
      <c r="AN18" s="97">
        <v>14</v>
      </c>
      <c r="AO18" s="138">
        <f>LOOKUP(AN18,Poängberäkning!$B$6:$B$97,Poängberäkning!$C$6:$C$97)</f>
        <v>37</v>
      </c>
      <c r="AP18" s="97">
        <v>15</v>
      </c>
      <c r="AQ18" s="140">
        <f>LOOKUP(AP18,Poängberäkning!$B$6:$B$97,Poängberäkning!$C$6:$C$97)</f>
        <v>36</v>
      </c>
      <c r="AR18" s="66">
        <f>LARGE(($I18,$K18,$M18,$O18,$Q18,$S18,$U18,$W18,$Y18,$AA18,$AC18,$AE18,$AG18,$AI18,$AK18,$AM18,$AO18,$AQ18),1)</f>
        <v>48</v>
      </c>
      <c r="AS18" s="63">
        <f>LARGE(($I18,$K18,$M18,$O18,$Q18,$S18,$U18,$W18,$Y18,$AA18,$AC18,$AE18,$AG18,$AI18,$AK18,$AM18,$AO18,$AQ18),2)</f>
        <v>46</v>
      </c>
      <c r="AT18" s="63">
        <f>LARGE(($I18,$K18,$M18,$O18,$Q18,$S18,$U18,$W18,$Y18,$AA18,$AC18,$AE18,$AG18,$AI18,$AK18,$AM18,$AO18,$AQ18),3)</f>
        <v>44</v>
      </c>
      <c r="AU18" s="63">
        <f>LARGE(($I18,$K18,$M18,$O18,$Q18,$S18,$U18,$W18,$Y18,$AA18,$AC18,$AE18,$AG18,$AI18,$AK18,$AM18,$AO18,$AQ18),4)</f>
        <v>44</v>
      </c>
      <c r="AV18" s="63">
        <f>LARGE(($I18,$K18,$M18,$O18,$Q18,$S18,$U18,$W18,$Y18,$AA18,$AC18,$AE18,$AG18,$AI18,$AK18,$AM18,$AO18,$AQ18),5)</f>
        <v>42</v>
      </c>
      <c r="AW18" s="63">
        <f>LARGE(($I18,$K18,$M18,$O18,$Q18,$S18,$U18,$W18,$Y18,$AA18,$AC18,$AE18,$AG18,$AI18,$AK18,$AM18,$AO18,$AQ18),6)</f>
        <v>37</v>
      </c>
      <c r="AX18" s="63">
        <f>LARGE(($I18,$K18,$M18,$O18,$Q18,$S18,$U18,$W18,$Y18,$AA18,$AC18,$AE18,$AG18,$AI18,$AK18,$AM18,$AO18,$AQ18),7)</f>
        <v>36</v>
      </c>
      <c r="AY18" s="63">
        <f>LARGE(($I18,$K18,$M18,$O18,$Q18,$S18,$U18,$W18,$Y18,$AA18,$AC18,$AE18,$AG18,$AI18,$AK18,$AM18,$AO18,$AQ18),8)</f>
        <v>36</v>
      </c>
    </row>
    <row r="19" spans="1:51" ht="16.5" thickBot="1">
      <c r="A19" s="134">
        <f t="shared" si="3"/>
        <v>15</v>
      </c>
      <c r="B19" s="37">
        <v>1997</v>
      </c>
      <c r="C19" s="70" t="s">
        <v>94</v>
      </c>
      <c r="D19" s="71" t="s">
        <v>55</v>
      </c>
      <c r="E19" s="48">
        <f t="shared" si="0"/>
        <v>325</v>
      </c>
      <c r="F19" s="45">
        <f t="shared" si="1"/>
        <v>325</v>
      </c>
      <c r="G19" s="36">
        <f t="shared" si="2"/>
        <v>550</v>
      </c>
      <c r="H19" s="49">
        <v>19</v>
      </c>
      <c r="I19" s="38">
        <f>LOOKUP(H19,Poängberäkning!$B$6:$B$97,Poängberäkning!$C$6:$C$97)</f>
        <v>32</v>
      </c>
      <c r="J19" s="49">
        <v>16</v>
      </c>
      <c r="K19" s="38">
        <f>LOOKUP(J19,Poängberäkning!$B$6:$B$97,Poängberäkning!$C$6:$C$97)</f>
        <v>35</v>
      </c>
      <c r="L19" s="49">
        <v>21</v>
      </c>
      <c r="M19" s="38">
        <f>LOOKUP(L19,Poängberäkning!$B$6:$B$97,Poängberäkning!$C$6:$C$97)</f>
        <v>30</v>
      </c>
      <c r="N19" s="49">
        <v>17</v>
      </c>
      <c r="O19" s="38">
        <f>LOOKUP(N19,Poängberäkning!$B$6:$B$97,Poängberäkning!$C$6:$C$97)</f>
        <v>34</v>
      </c>
      <c r="P19" s="49">
        <v>13</v>
      </c>
      <c r="Q19" s="38">
        <f>LOOKUP(P19,Poängberäkning!$B$6:$B$97,Poängberäkning!$C$6:$C$97)</f>
        <v>38</v>
      </c>
      <c r="R19" s="49">
        <v>16</v>
      </c>
      <c r="S19" s="38">
        <f>LOOKUP(R19,Poängberäkning!$B$6:$B$97,Poängberäkning!$C$6:$C$97)</f>
        <v>35</v>
      </c>
      <c r="T19" s="60">
        <v>19</v>
      </c>
      <c r="U19" s="39">
        <f>LOOKUP(T19,Poängberäkning!$B$6:$B$97,Poängberäkning!$C$6:$C$97)</f>
        <v>32</v>
      </c>
      <c r="V19" s="50">
        <v>18</v>
      </c>
      <c r="W19" s="39">
        <f>LOOKUP(V19,Poängberäkning!$B$6:$B$97,Poängberäkning!$C$6:$C$97)</f>
        <v>33</v>
      </c>
      <c r="X19" s="50">
        <v>19</v>
      </c>
      <c r="Y19" s="39">
        <f>LOOKUP(X19,Poängberäkning!$B$6:$B$97,Poängberäkning!$C$6:$C$97)</f>
        <v>32</v>
      </c>
      <c r="Z19" s="50">
        <v>19</v>
      </c>
      <c r="AA19" s="39">
        <f>LOOKUP(Z19,Poängberäkning!$B$6:$B$97,Poängberäkning!$C$6:$C$97)</f>
        <v>32</v>
      </c>
      <c r="AB19" s="50"/>
      <c r="AC19" s="39">
        <f>LOOKUP(AB19,Poängberäkning!$B$6:$B$97,Poängberäkning!$C$6:$C$97)</f>
        <v>0</v>
      </c>
      <c r="AD19" s="50">
        <v>12</v>
      </c>
      <c r="AE19" s="39">
        <f>LOOKUP(AD19,Poängberäkning!$B$6:$B$97,Poängberäkning!$C$6:$C$97)</f>
        <v>39</v>
      </c>
      <c r="AF19" s="51">
        <v>9</v>
      </c>
      <c r="AG19" s="40">
        <f>LOOKUP(AF19,Poängberäkning!$B$6:$B$97,Poängberäkning!$C$6:$C$97)</f>
        <v>44</v>
      </c>
      <c r="AH19" s="52">
        <v>9</v>
      </c>
      <c r="AI19" s="137">
        <f>LOOKUP(AH19,Poängberäkning!$B$6:$B$97,Poängberäkning!$C$6:$C$97)</f>
        <v>44</v>
      </c>
      <c r="AJ19" s="97"/>
      <c r="AK19" s="62">
        <f>LOOKUP(AJ19,Poängberäkning!$B$6:$B$97,Poängberäkning!$C$6:$C$97)</f>
        <v>0</v>
      </c>
      <c r="AL19" s="97"/>
      <c r="AM19" s="62">
        <f>LOOKUP(AL19,Poängberäkning!$B$6:$B$97,Poängberäkning!$C$6:$C$97)</f>
        <v>0</v>
      </c>
      <c r="AN19" s="97">
        <v>8</v>
      </c>
      <c r="AO19" s="138">
        <f>LOOKUP(AN19,Poängberäkning!$B$6:$B$97,Poängberäkning!$C$6:$C$97)</f>
        <v>46</v>
      </c>
      <c r="AP19" s="97">
        <v>9</v>
      </c>
      <c r="AQ19" s="140">
        <f>LOOKUP(AP19,Poängberäkning!$B$6:$B$97,Poängberäkning!$C$6:$C$97)</f>
        <v>44</v>
      </c>
      <c r="AR19" s="66">
        <f>LARGE(($I19,$K19,$M19,$O19,$Q19,$S19,$U19,$W19,$Y19,$AA19,$AC19,$AE19,$AG19,$AI19,$AK19,$AM19,$AO19,$AQ19),1)</f>
        <v>46</v>
      </c>
      <c r="AS19" s="63">
        <f>LARGE(($I19,$K19,$M19,$O19,$Q19,$S19,$U19,$W19,$Y19,$AA19,$AC19,$AE19,$AG19,$AI19,$AK19,$AM19,$AO19,$AQ19),2)</f>
        <v>44</v>
      </c>
      <c r="AT19" s="63">
        <f>LARGE(($I19,$K19,$M19,$O19,$Q19,$S19,$U19,$W19,$Y19,$AA19,$AC19,$AE19,$AG19,$AI19,$AK19,$AM19,$AO19,$AQ19),3)</f>
        <v>44</v>
      </c>
      <c r="AU19" s="63">
        <f>LARGE(($I19,$K19,$M19,$O19,$Q19,$S19,$U19,$W19,$Y19,$AA19,$AC19,$AE19,$AG19,$AI19,$AK19,$AM19,$AO19,$AQ19),4)</f>
        <v>44</v>
      </c>
      <c r="AV19" s="63">
        <f>LARGE(($I19,$K19,$M19,$O19,$Q19,$S19,$U19,$W19,$Y19,$AA19,$AC19,$AE19,$AG19,$AI19,$AK19,$AM19,$AO19,$AQ19),5)</f>
        <v>39</v>
      </c>
      <c r="AW19" s="63">
        <f>LARGE(($I19,$K19,$M19,$O19,$Q19,$S19,$U19,$W19,$Y19,$AA19,$AC19,$AE19,$AG19,$AI19,$AK19,$AM19,$AO19,$AQ19),6)</f>
        <v>38</v>
      </c>
      <c r="AX19" s="63">
        <f>LARGE(($I19,$K19,$M19,$O19,$Q19,$S19,$U19,$W19,$Y19,$AA19,$AC19,$AE19,$AG19,$AI19,$AK19,$AM19,$AO19,$AQ19),7)</f>
        <v>35</v>
      </c>
      <c r="AY19" s="63">
        <f>LARGE(($I19,$K19,$M19,$O19,$Q19,$S19,$U19,$W19,$Y19,$AA19,$AC19,$AE19,$AG19,$AI19,$AK19,$AM19,$AO19,$AQ19),8)</f>
        <v>35</v>
      </c>
    </row>
    <row r="20" spans="1:51" ht="16.5" thickBot="1">
      <c r="A20" s="134">
        <f t="shared" si="3"/>
        <v>16</v>
      </c>
      <c r="B20" s="37">
        <v>1997</v>
      </c>
      <c r="C20" s="72" t="s">
        <v>93</v>
      </c>
      <c r="D20" s="73" t="s">
        <v>61</v>
      </c>
      <c r="E20" s="48">
        <f t="shared" si="0"/>
        <v>323</v>
      </c>
      <c r="F20" s="45">
        <f t="shared" si="1"/>
        <v>323</v>
      </c>
      <c r="G20" s="36">
        <f t="shared" si="2"/>
        <v>559</v>
      </c>
      <c r="H20" s="49">
        <v>13</v>
      </c>
      <c r="I20" s="38">
        <f>LOOKUP(H20,Poängberäkning!$B$6:$B$97,Poängberäkning!$C$6:$C$97)</f>
        <v>38</v>
      </c>
      <c r="J20" s="49">
        <v>11</v>
      </c>
      <c r="K20" s="38">
        <f>LOOKUP(J20,Poängberäkning!$B$6:$B$97,Poängberäkning!$C$6:$C$97)</f>
        <v>40</v>
      </c>
      <c r="L20" s="49">
        <v>8</v>
      </c>
      <c r="M20" s="38">
        <f>LOOKUP(L20,Poängberäkning!$B$6:$B$97,Poängberäkning!$C$6:$C$97)</f>
        <v>46</v>
      </c>
      <c r="N20" s="49">
        <v>13</v>
      </c>
      <c r="O20" s="38">
        <f>LOOKUP(N20,Poängberäkning!$B$6:$B$97,Poängberäkning!$C$6:$C$97)</f>
        <v>38</v>
      </c>
      <c r="P20" s="49">
        <v>10</v>
      </c>
      <c r="Q20" s="38">
        <f>LOOKUP(P20,Poängberäkning!$B$6:$B$97,Poängberäkning!$C$6:$C$97)</f>
        <v>42</v>
      </c>
      <c r="R20" s="49">
        <v>15</v>
      </c>
      <c r="S20" s="38">
        <f>LOOKUP(R20,Poängberäkning!$B$6:$B$97,Poängberäkning!$C$6:$C$97)</f>
        <v>36</v>
      </c>
      <c r="T20" s="60">
        <v>18</v>
      </c>
      <c r="U20" s="39">
        <f>LOOKUP(T20,Poängberäkning!$B$6:$B$97,Poängberäkning!$C$6:$C$97)</f>
        <v>33</v>
      </c>
      <c r="V20" s="50"/>
      <c r="W20" s="39">
        <f>LOOKUP(V20,Poängberäkning!$B$6:$B$97,Poängberäkning!$C$6:$C$97)</f>
        <v>0</v>
      </c>
      <c r="X20" s="50">
        <v>21</v>
      </c>
      <c r="Y20" s="39">
        <f>LOOKUP(X20,Poängberäkning!$B$6:$B$97,Poängberäkning!$C$6:$C$97)</f>
        <v>30</v>
      </c>
      <c r="Z20" s="50">
        <v>20</v>
      </c>
      <c r="AA20" s="39">
        <f>LOOKUP(Z20,Poängberäkning!$B$6:$B$97,Poängberäkning!$C$6:$C$97)</f>
        <v>31</v>
      </c>
      <c r="AB20" s="50">
        <v>17</v>
      </c>
      <c r="AC20" s="39">
        <f>LOOKUP(AB20,Poängberäkning!$B$6:$B$97,Poängberäkning!$C$6:$C$97)</f>
        <v>34</v>
      </c>
      <c r="AD20" s="50">
        <v>15</v>
      </c>
      <c r="AE20" s="39">
        <f>LOOKUP(AD20,Poängberäkning!$B$6:$B$97,Poängberäkning!$C$6:$C$97)</f>
        <v>36</v>
      </c>
      <c r="AF20" s="51">
        <v>11</v>
      </c>
      <c r="AG20" s="40">
        <f>LOOKUP(AF20,Poängberäkning!$B$6:$B$97,Poängberäkning!$C$6:$C$97)</f>
        <v>40</v>
      </c>
      <c r="AH20" s="52">
        <v>12</v>
      </c>
      <c r="AI20" s="137">
        <f>LOOKUP(AH20,Poängberäkning!$B$6:$B$97,Poängberäkning!$C$6:$C$97)</f>
        <v>39</v>
      </c>
      <c r="AJ20" s="97"/>
      <c r="AK20" s="62">
        <f>LOOKUP(AJ20,Poängberäkning!$B$6:$B$97,Poängberäkning!$C$6:$C$97)</f>
        <v>0</v>
      </c>
      <c r="AL20" s="97"/>
      <c r="AM20" s="62">
        <f>LOOKUP(AL20,Poängberäkning!$B$6:$B$97,Poängberäkning!$C$6:$C$97)</f>
        <v>0</v>
      </c>
      <c r="AN20" s="97">
        <v>15</v>
      </c>
      <c r="AO20" s="138">
        <f>LOOKUP(AN20,Poängberäkning!$B$6:$B$97,Poängberäkning!$C$6:$C$97)</f>
        <v>36</v>
      </c>
      <c r="AP20" s="97">
        <v>11</v>
      </c>
      <c r="AQ20" s="140">
        <f>LOOKUP(AP20,Poängberäkning!$B$6:$B$97,Poängberäkning!$C$6:$C$97)</f>
        <v>40</v>
      </c>
      <c r="AR20" s="66">
        <f>LARGE(($I20,$K20,$M20,$O20,$Q20,$S20,$U20,$W20,$Y20,$AA20,$AC20,$AE20,$AG20,$AI20,$AK20,$AM20,$AO20,$AQ20),1)</f>
        <v>46</v>
      </c>
      <c r="AS20" s="63">
        <f>LARGE(($I20,$K20,$M20,$O20,$Q20,$S20,$U20,$W20,$Y20,$AA20,$AC20,$AE20,$AG20,$AI20,$AK20,$AM20,$AO20,$AQ20),2)</f>
        <v>42</v>
      </c>
      <c r="AT20" s="63">
        <f>LARGE(($I20,$K20,$M20,$O20,$Q20,$S20,$U20,$W20,$Y20,$AA20,$AC20,$AE20,$AG20,$AI20,$AK20,$AM20,$AO20,$AQ20),3)</f>
        <v>40</v>
      </c>
      <c r="AU20" s="63">
        <f>LARGE(($I20,$K20,$M20,$O20,$Q20,$S20,$U20,$W20,$Y20,$AA20,$AC20,$AE20,$AG20,$AI20,$AK20,$AM20,$AO20,$AQ20),4)</f>
        <v>40</v>
      </c>
      <c r="AV20" s="63">
        <f>LARGE(($I20,$K20,$M20,$O20,$Q20,$S20,$U20,$W20,$Y20,$AA20,$AC20,$AE20,$AG20,$AI20,$AK20,$AM20,$AO20,$AQ20),5)</f>
        <v>40</v>
      </c>
      <c r="AW20" s="63">
        <f>LARGE(($I20,$K20,$M20,$O20,$Q20,$S20,$U20,$W20,$Y20,$AA20,$AC20,$AE20,$AG20,$AI20,$AK20,$AM20,$AO20,$AQ20),6)</f>
        <v>39</v>
      </c>
      <c r="AX20" s="63">
        <f>LARGE(($I20,$K20,$M20,$O20,$Q20,$S20,$U20,$W20,$Y20,$AA20,$AC20,$AE20,$AG20,$AI20,$AK20,$AM20,$AO20,$AQ20),7)</f>
        <v>38</v>
      </c>
      <c r="AY20" s="63">
        <f>LARGE(($I20,$K20,$M20,$O20,$Q20,$S20,$U20,$W20,$Y20,$AA20,$AC20,$AE20,$AG20,$AI20,$AK20,$AM20,$AO20,$AQ20),8)</f>
        <v>38</v>
      </c>
    </row>
    <row r="21" spans="1:51" ht="16.5" thickBot="1">
      <c r="A21" s="134">
        <f t="shared" si="3"/>
        <v>17</v>
      </c>
      <c r="B21" s="37">
        <v>1997</v>
      </c>
      <c r="C21" s="72" t="s">
        <v>92</v>
      </c>
      <c r="D21" s="73" t="s">
        <v>64</v>
      </c>
      <c r="E21" s="48">
        <f t="shared" si="0"/>
        <v>319</v>
      </c>
      <c r="F21" s="45">
        <f t="shared" si="1"/>
        <v>319</v>
      </c>
      <c r="G21" s="36">
        <f t="shared" si="2"/>
        <v>608</v>
      </c>
      <c r="H21" s="49">
        <v>14</v>
      </c>
      <c r="I21" s="38">
        <f>LOOKUP(H21,Poängberäkning!$B$6:$B$97,Poängberäkning!$C$6:$C$97)</f>
        <v>37</v>
      </c>
      <c r="J21" s="49">
        <v>17</v>
      </c>
      <c r="K21" s="38">
        <f>LOOKUP(J21,Poängberäkning!$B$6:$B$97,Poängberäkning!$C$6:$C$97)</f>
        <v>34</v>
      </c>
      <c r="L21" s="49">
        <v>15</v>
      </c>
      <c r="M21" s="38">
        <f>LOOKUP(L21,Poängberäkning!$B$6:$B$97,Poängberäkning!$C$6:$C$97)</f>
        <v>36</v>
      </c>
      <c r="N21" s="49">
        <v>12</v>
      </c>
      <c r="O21" s="38">
        <f>LOOKUP(N21,Poängberäkning!$B$6:$B$97,Poängberäkning!$C$6:$C$97)</f>
        <v>39</v>
      </c>
      <c r="P21" s="49">
        <v>11</v>
      </c>
      <c r="Q21" s="38">
        <f>LOOKUP(P21,Poängberäkning!$B$6:$B$97,Poängberäkning!$C$6:$C$97)</f>
        <v>40</v>
      </c>
      <c r="R21" s="49">
        <v>12</v>
      </c>
      <c r="S21" s="38">
        <f>LOOKUP(R21,Poängberäkning!$B$6:$B$97,Poängberäkning!$C$6:$C$97)</f>
        <v>39</v>
      </c>
      <c r="T21" s="60">
        <v>9</v>
      </c>
      <c r="U21" s="39">
        <f>LOOKUP(T21,Poängberäkning!$B$6:$B$97,Poängberäkning!$C$6:$C$97)</f>
        <v>44</v>
      </c>
      <c r="V21" s="50">
        <v>12</v>
      </c>
      <c r="W21" s="39">
        <f>LOOKUP(V21,Poängberäkning!$B$6:$B$97,Poängberäkning!$C$6:$C$97)</f>
        <v>39</v>
      </c>
      <c r="X21" s="50">
        <v>14</v>
      </c>
      <c r="Y21" s="39">
        <f>LOOKUP(X21,Poängberäkning!$B$6:$B$97,Poängberäkning!$C$6:$C$97)</f>
        <v>37</v>
      </c>
      <c r="Z21" s="50">
        <v>11</v>
      </c>
      <c r="AA21" s="39">
        <f>LOOKUP(Z21,Poängberäkning!$B$6:$B$97,Poängberäkning!$C$6:$C$97)</f>
        <v>40</v>
      </c>
      <c r="AB21" s="50">
        <v>12</v>
      </c>
      <c r="AC21" s="39">
        <f>LOOKUP(AB21,Poängberäkning!$B$6:$B$97,Poängberäkning!$C$6:$C$97)</f>
        <v>39</v>
      </c>
      <c r="AD21" s="50">
        <v>16</v>
      </c>
      <c r="AE21" s="39">
        <f>LOOKUP(AD21,Poängberäkning!$B$6:$B$97,Poängberäkning!$C$6:$C$97)</f>
        <v>35</v>
      </c>
      <c r="AF21" s="51">
        <v>13</v>
      </c>
      <c r="AG21" s="40">
        <f>LOOKUP(AF21,Poängberäkning!$B$6:$B$97,Poängberäkning!$C$6:$C$97)</f>
        <v>38</v>
      </c>
      <c r="AH21" s="52">
        <v>13</v>
      </c>
      <c r="AI21" s="137">
        <f>LOOKUP(AH21,Poängberäkning!$B$6:$B$97,Poängberäkning!$C$6:$C$97)</f>
        <v>38</v>
      </c>
      <c r="AJ21" s="97"/>
      <c r="AK21" s="62">
        <f>LOOKUP(AJ21,Poängberäkning!$B$6:$B$97,Poängberäkning!$C$6:$C$97)</f>
        <v>0</v>
      </c>
      <c r="AL21" s="97"/>
      <c r="AM21" s="62">
        <f>LOOKUP(AL21,Poängberäkning!$B$6:$B$97,Poängberäkning!$C$6:$C$97)</f>
        <v>0</v>
      </c>
      <c r="AN21" s="97">
        <v>12</v>
      </c>
      <c r="AO21" s="138">
        <f>LOOKUP(AN21,Poängberäkning!$B$6:$B$97,Poängberäkning!$C$6:$C$97)</f>
        <v>39</v>
      </c>
      <c r="AP21" s="97">
        <v>17</v>
      </c>
      <c r="AQ21" s="140">
        <f>LOOKUP(AP21,Poängberäkning!$B$6:$B$97,Poängberäkning!$C$6:$C$97)</f>
        <v>34</v>
      </c>
      <c r="AR21" s="66">
        <f>LARGE(($I21,$K21,$M21,$O21,$Q21,$S21,$U21,$W21,$Y21,$AA21,$AC21,$AE21,$AG21,$AI21,$AK21,$AM21,$AO21,$AQ21),1)</f>
        <v>44</v>
      </c>
      <c r="AS21" s="63">
        <f>LARGE(($I21,$K21,$M21,$O21,$Q21,$S21,$U21,$W21,$Y21,$AA21,$AC21,$AE21,$AG21,$AI21,$AK21,$AM21,$AO21,$AQ21),2)</f>
        <v>40</v>
      </c>
      <c r="AT21" s="63">
        <f>LARGE(($I21,$K21,$M21,$O21,$Q21,$S21,$U21,$W21,$Y21,$AA21,$AC21,$AE21,$AG21,$AI21,$AK21,$AM21,$AO21,$AQ21),3)</f>
        <v>40</v>
      </c>
      <c r="AU21" s="63">
        <f>LARGE(($I21,$K21,$M21,$O21,$Q21,$S21,$U21,$W21,$Y21,$AA21,$AC21,$AE21,$AG21,$AI21,$AK21,$AM21,$AO21,$AQ21),4)</f>
        <v>39</v>
      </c>
      <c r="AV21" s="63">
        <f>LARGE(($I21,$K21,$M21,$O21,$Q21,$S21,$U21,$W21,$Y21,$AA21,$AC21,$AE21,$AG21,$AI21,$AK21,$AM21,$AO21,$AQ21),5)</f>
        <v>39</v>
      </c>
      <c r="AW21" s="63">
        <f>LARGE(($I21,$K21,$M21,$O21,$Q21,$S21,$U21,$W21,$Y21,$AA21,$AC21,$AE21,$AG21,$AI21,$AK21,$AM21,$AO21,$AQ21),6)</f>
        <v>39</v>
      </c>
      <c r="AX21" s="63">
        <f>LARGE(($I21,$K21,$M21,$O21,$Q21,$S21,$U21,$W21,$Y21,$AA21,$AC21,$AE21,$AG21,$AI21,$AK21,$AM21,$AO21,$AQ21),7)</f>
        <v>39</v>
      </c>
      <c r="AY21" s="63">
        <f>LARGE(($I21,$K21,$M21,$O21,$Q21,$S21,$U21,$W21,$Y21,$AA21,$AC21,$AE21,$AG21,$AI21,$AK21,$AM21,$AO21,$AQ21),8)</f>
        <v>39</v>
      </c>
    </row>
    <row r="22" spans="1:51" ht="16.5" customHeight="1" thickBot="1">
      <c r="A22" s="134">
        <f t="shared" si="3"/>
        <v>18</v>
      </c>
      <c r="B22" s="37">
        <v>1998</v>
      </c>
      <c r="C22" s="72" t="s">
        <v>185</v>
      </c>
      <c r="D22" s="73" t="s">
        <v>67</v>
      </c>
      <c r="E22" s="48">
        <f t="shared" si="0"/>
        <v>317</v>
      </c>
      <c r="F22" s="45">
        <f t="shared" si="1"/>
        <v>317</v>
      </c>
      <c r="G22" s="36">
        <f t="shared" si="2"/>
        <v>317</v>
      </c>
      <c r="H22" s="49"/>
      <c r="I22" s="38">
        <f>LOOKUP(H22,Poängberäkning!$B$6:$B$97,Poängberäkning!$C$6:$C$97)</f>
        <v>0</v>
      </c>
      <c r="J22" s="49"/>
      <c r="K22" s="38">
        <f>LOOKUP(J22,Poängberäkning!$B$6:$B$97,Poängberäkning!$C$6:$C$97)</f>
        <v>0</v>
      </c>
      <c r="L22" s="49"/>
      <c r="M22" s="38">
        <f>LOOKUP(L22,Poängberäkning!$B$6:$B$97,Poängberäkning!$C$6:$C$97)</f>
        <v>0</v>
      </c>
      <c r="N22" s="49">
        <v>4</v>
      </c>
      <c r="O22" s="38">
        <f>LOOKUP(N22,Poängberäkning!$B$6:$B$97,Poängberäkning!$C$6:$C$97)</f>
        <v>60</v>
      </c>
      <c r="P22" s="49"/>
      <c r="Q22" s="38">
        <f>LOOKUP(P22,Poängberäkning!$B$6:$B$97,Poängberäkning!$C$6:$C$97)</f>
        <v>0</v>
      </c>
      <c r="R22" s="49">
        <v>7</v>
      </c>
      <c r="S22" s="38">
        <f>LOOKUP(R22,Poängberäkning!$B$6:$B$97,Poängberäkning!$C$6:$C$97)</f>
        <v>48</v>
      </c>
      <c r="T22" s="60"/>
      <c r="U22" s="39">
        <f>LOOKUP(T22,Poängberäkning!$B$6:$B$97,Poängberäkning!$C$6:$C$97)</f>
        <v>0</v>
      </c>
      <c r="V22" s="50"/>
      <c r="W22" s="39">
        <f>LOOKUP(V22,Poängberäkning!$B$6:$B$97,Poängberäkning!$C$6:$C$97)</f>
        <v>0</v>
      </c>
      <c r="X22" s="50"/>
      <c r="Y22" s="39">
        <f>LOOKUP(X22,Poängberäkning!$B$6:$B$97,Poängberäkning!$C$6:$C$97)</f>
        <v>0</v>
      </c>
      <c r="Z22" s="50"/>
      <c r="AA22" s="39">
        <f>LOOKUP(Z22,Poängberäkning!$B$6:$B$97,Poängberäkning!$C$6:$C$97)</f>
        <v>0</v>
      </c>
      <c r="AB22" s="50">
        <v>14</v>
      </c>
      <c r="AC22" s="39">
        <f>LOOKUP(AB22,Poängberäkning!$B$6:$B$97,Poängberäkning!$C$6:$C$97)</f>
        <v>37</v>
      </c>
      <c r="AD22" s="50">
        <v>18</v>
      </c>
      <c r="AE22" s="39">
        <f>LOOKUP(AD22,Poängberäkning!$B$6:$B$97,Poängberäkning!$C$6:$C$97)</f>
        <v>33</v>
      </c>
      <c r="AF22" s="51">
        <v>17</v>
      </c>
      <c r="AG22" s="40">
        <f>LOOKUP(AF22,Poängberäkning!$B$6:$B$97,Poängberäkning!$C$6:$C$97)</f>
        <v>34</v>
      </c>
      <c r="AH22" s="51">
        <v>21</v>
      </c>
      <c r="AI22" s="137">
        <f>LOOKUP(AH22,Poängberäkning!$B$6:$B$97,Poängberäkning!$C$6:$C$97)</f>
        <v>30</v>
      </c>
      <c r="AJ22" s="97"/>
      <c r="AK22" s="62">
        <f>LOOKUP(AJ22,Poängberäkning!$B$6:$B$97,Poängberäkning!$C$6:$C$97)</f>
        <v>0</v>
      </c>
      <c r="AL22" s="97"/>
      <c r="AM22" s="62">
        <f>LOOKUP(AL22,Poängberäkning!$B$6:$B$97,Poängberäkning!$C$6:$C$97)</f>
        <v>0</v>
      </c>
      <c r="AN22" s="97">
        <v>13</v>
      </c>
      <c r="AO22" s="138">
        <f>LOOKUP(AN22,Poängberäkning!$B$6:$B$97,Poängberäkning!$C$6:$C$97)</f>
        <v>38</v>
      </c>
      <c r="AP22" s="97">
        <v>14</v>
      </c>
      <c r="AQ22" s="140">
        <f>LOOKUP(AP22,Poängberäkning!$B$6:$B$97,Poängberäkning!$C$6:$C$97)</f>
        <v>37</v>
      </c>
      <c r="AR22" s="66">
        <f>LARGE(($I22,$K22,$M22,$O22,$Q22,$S22,$U22,$W22,$Y22,$AA22,$AC22,$AE22,$AG22,$AI22,$AK22,$AM22,$AO22,$AQ22),1)</f>
        <v>60</v>
      </c>
      <c r="AS22" s="63">
        <f>LARGE(($I22,$K22,$M22,$O22,$Q22,$S22,$U22,$W22,$Y22,$AA22,$AC22,$AE22,$AG22,$AI22,$AK22,$AM22,$AO22,$AQ22),2)</f>
        <v>48</v>
      </c>
      <c r="AT22" s="63">
        <f>LARGE(($I22,$K22,$M22,$O22,$Q22,$S22,$U22,$W22,$Y22,$AA22,$AC22,$AE22,$AG22,$AI22,$AK22,$AM22,$AO22,$AQ22),3)</f>
        <v>38</v>
      </c>
      <c r="AU22" s="63">
        <f>LARGE(($I22,$K22,$M22,$O22,$Q22,$S22,$U22,$W22,$Y22,$AA22,$AC22,$AE22,$AG22,$AI22,$AK22,$AM22,$AO22,$AQ22),4)</f>
        <v>37</v>
      </c>
      <c r="AV22" s="63">
        <f>LARGE(($I22,$K22,$M22,$O22,$Q22,$S22,$U22,$W22,$Y22,$AA22,$AC22,$AE22,$AG22,$AI22,$AK22,$AM22,$AO22,$AQ22),5)</f>
        <v>37</v>
      </c>
      <c r="AW22" s="63">
        <f>LARGE(($I22,$K22,$M22,$O22,$Q22,$S22,$U22,$W22,$Y22,$AA22,$AC22,$AE22,$AG22,$AI22,$AK22,$AM22,$AO22,$AQ22),6)</f>
        <v>34</v>
      </c>
      <c r="AX22" s="63">
        <f>LARGE(($I22,$K22,$M22,$O22,$Q22,$S22,$U22,$W22,$Y22,$AA22,$AC22,$AE22,$AG22,$AI22,$AK22,$AM22,$AO22,$AQ22),7)</f>
        <v>33</v>
      </c>
      <c r="AY22" s="63">
        <f>LARGE(($I22,$K22,$M22,$O22,$Q22,$S22,$U22,$W22,$Y22,$AA22,$AC22,$AE22,$AG22,$AI22,$AK22,$AM22,$AO22,$AQ22),8)</f>
        <v>30</v>
      </c>
    </row>
    <row r="23" spans="1:51" ht="16.5" thickBot="1">
      <c r="A23" s="134">
        <f t="shared" si="3"/>
        <v>19</v>
      </c>
      <c r="B23" s="37">
        <v>1998</v>
      </c>
      <c r="C23" s="72" t="s">
        <v>151</v>
      </c>
      <c r="D23" s="73" t="s">
        <v>20</v>
      </c>
      <c r="E23" s="48">
        <f t="shared" si="0"/>
        <v>307</v>
      </c>
      <c r="F23" s="45">
        <f t="shared" si="1"/>
        <v>307</v>
      </c>
      <c r="G23" s="36">
        <f t="shared" si="2"/>
        <v>567</v>
      </c>
      <c r="H23" s="49">
        <v>17</v>
      </c>
      <c r="I23" s="38">
        <f>LOOKUP(H23,Poängberäkning!$B$6:$B$97,Poängberäkning!$C$6:$C$97)</f>
        <v>34</v>
      </c>
      <c r="J23" s="49">
        <v>15</v>
      </c>
      <c r="K23" s="38">
        <f>LOOKUP(J23,Poängberäkning!$B$6:$B$97,Poängberäkning!$C$6:$C$97)</f>
        <v>36</v>
      </c>
      <c r="L23" s="49">
        <v>13</v>
      </c>
      <c r="M23" s="38">
        <f>LOOKUP(L23,Poängberäkning!$B$6:$B$97,Poängberäkning!$C$6:$C$97)</f>
        <v>38</v>
      </c>
      <c r="N23" s="49">
        <v>20</v>
      </c>
      <c r="O23" s="38">
        <f>LOOKUP(N23,Poängberäkning!$B$6:$B$97,Poängberäkning!$C$6:$C$97)</f>
        <v>31</v>
      </c>
      <c r="P23" s="49">
        <v>12</v>
      </c>
      <c r="Q23" s="38">
        <f>LOOKUP(P23,Poängberäkning!$B$6:$B$97,Poängberäkning!$C$6:$C$97)</f>
        <v>39</v>
      </c>
      <c r="R23" s="49">
        <v>14</v>
      </c>
      <c r="S23" s="38">
        <f>LOOKUP(R23,Poängberäkning!$B$6:$B$97,Poängberäkning!$C$6:$C$97)</f>
        <v>37</v>
      </c>
      <c r="T23" s="60">
        <v>13</v>
      </c>
      <c r="U23" s="39">
        <f>LOOKUP(T23,Poängberäkning!$B$6:$B$97,Poängberäkning!$C$6:$C$97)</f>
        <v>38</v>
      </c>
      <c r="V23" s="50">
        <v>13</v>
      </c>
      <c r="W23" s="39">
        <f>LOOKUP(V23,Poängberäkning!$B$6:$B$97,Poängberäkning!$C$6:$C$97)</f>
        <v>38</v>
      </c>
      <c r="X23" s="50">
        <v>10</v>
      </c>
      <c r="Y23" s="39">
        <f>LOOKUP(X23,Poängberäkning!$B$6:$B$97,Poängberäkning!$C$6:$C$97)</f>
        <v>42</v>
      </c>
      <c r="Z23" s="50">
        <v>12</v>
      </c>
      <c r="AA23" s="39">
        <f>LOOKUP(Z23,Poängberäkning!$B$6:$B$97,Poängberäkning!$C$6:$C$97)</f>
        <v>39</v>
      </c>
      <c r="AB23" s="50">
        <v>18</v>
      </c>
      <c r="AC23" s="39">
        <f>LOOKUP(AB23,Poängberäkning!$B$6:$B$97,Poängberäkning!$C$6:$C$97)</f>
        <v>33</v>
      </c>
      <c r="AD23" s="50">
        <v>21</v>
      </c>
      <c r="AE23" s="39">
        <f>LOOKUP(AD23,Poängberäkning!$B$6:$B$97,Poängberäkning!$C$6:$C$97)</f>
        <v>30</v>
      </c>
      <c r="AF23" s="51">
        <v>19</v>
      </c>
      <c r="AG23" s="40">
        <f>LOOKUP(AF23,Poängberäkning!$B$6:$B$97,Poängberäkning!$C$6:$C$97)</f>
        <v>32</v>
      </c>
      <c r="AH23" s="51">
        <v>20</v>
      </c>
      <c r="AI23" s="137">
        <f>LOOKUP(AH23,Poängberäkning!$B$6:$B$97,Poängberäkning!$C$6:$C$97)</f>
        <v>31</v>
      </c>
      <c r="AJ23" s="97"/>
      <c r="AK23" s="62">
        <f>LOOKUP(AJ23,Poängberäkning!$B$6:$B$97,Poängberäkning!$C$6:$C$97)</f>
        <v>0</v>
      </c>
      <c r="AL23" s="97"/>
      <c r="AM23" s="62">
        <f>LOOKUP(AL23,Poängberäkning!$B$6:$B$97,Poängberäkning!$C$6:$C$97)</f>
        <v>0</v>
      </c>
      <c r="AN23" s="97">
        <v>17</v>
      </c>
      <c r="AO23" s="138">
        <f>LOOKUP(AN23,Poängberäkning!$B$6:$B$97,Poängberäkning!$C$6:$C$97)</f>
        <v>34</v>
      </c>
      <c r="AP23" s="97">
        <v>16</v>
      </c>
      <c r="AQ23" s="140">
        <f>LOOKUP(AP23,Poängberäkning!$B$6:$B$97,Poängberäkning!$C$6:$C$97)</f>
        <v>35</v>
      </c>
      <c r="AR23" s="66">
        <f>LARGE(($I23,$K23,$M23,$O23,$Q23,$S23,$U23,$W23,$Y23,$AA23,$AC23,$AE23,$AG23,$AI23,$AK23,$AM23,$AO23,$AQ23),1)</f>
        <v>42</v>
      </c>
      <c r="AS23" s="63">
        <f>LARGE(($I23,$K23,$M23,$O23,$Q23,$S23,$U23,$W23,$Y23,$AA23,$AC23,$AE23,$AG23,$AI23,$AK23,$AM23,$AO23,$AQ23),2)</f>
        <v>39</v>
      </c>
      <c r="AT23" s="63">
        <f>LARGE(($I23,$K23,$M23,$O23,$Q23,$S23,$U23,$W23,$Y23,$AA23,$AC23,$AE23,$AG23,$AI23,$AK23,$AM23,$AO23,$AQ23),3)</f>
        <v>39</v>
      </c>
      <c r="AU23" s="63">
        <f>LARGE(($I23,$K23,$M23,$O23,$Q23,$S23,$U23,$W23,$Y23,$AA23,$AC23,$AE23,$AG23,$AI23,$AK23,$AM23,$AO23,$AQ23),4)</f>
        <v>38</v>
      </c>
      <c r="AV23" s="63">
        <f>LARGE(($I23,$K23,$M23,$O23,$Q23,$S23,$U23,$W23,$Y23,$AA23,$AC23,$AE23,$AG23,$AI23,$AK23,$AM23,$AO23,$AQ23),5)</f>
        <v>38</v>
      </c>
      <c r="AW23" s="63">
        <f>LARGE(($I23,$K23,$M23,$O23,$Q23,$S23,$U23,$W23,$Y23,$AA23,$AC23,$AE23,$AG23,$AI23,$AK23,$AM23,$AO23,$AQ23),6)</f>
        <v>38</v>
      </c>
      <c r="AX23" s="63">
        <f>LARGE(($I23,$K23,$M23,$O23,$Q23,$S23,$U23,$W23,$Y23,$AA23,$AC23,$AE23,$AG23,$AI23,$AK23,$AM23,$AO23,$AQ23),7)</f>
        <v>37</v>
      </c>
      <c r="AY23" s="63">
        <f>LARGE(($I23,$K23,$M23,$O23,$Q23,$S23,$U23,$W23,$Y23,$AA23,$AC23,$AE23,$AG23,$AI23,$AK23,$AM23,$AO23,$AQ23),8)</f>
        <v>36</v>
      </c>
    </row>
    <row r="24" spans="1:51" ht="16.5" thickBot="1">
      <c r="A24" s="134">
        <f t="shared" si="3"/>
        <v>20</v>
      </c>
      <c r="B24" s="37">
        <v>1997</v>
      </c>
      <c r="C24" s="72" t="s">
        <v>122</v>
      </c>
      <c r="D24" s="73" t="s">
        <v>61</v>
      </c>
      <c r="E24" s="48">
        <f t="shared" si="0"/>
        <v>295</v>
      </c>
      <c r="F24" s="45">
        <f t="shared" si="1"/>
        <v>295</v>
      </c>
      <c r="G24" s="36">
        <f t="shared" si="2"/>
        <v>459</v>
      </c>
      <c r="H24" s="49">
        <v>21</v>
      </c>
      <c r="I24" s="38">
        <f>LOOKUP(H24,Poängberäkning!$B$6:$B$97,Poängberäkning!$C$6:$C$97)</f>
        <v>30</v>
      </c>
      <c r="J24" s="49">
        <v>19</v>
      </c>
      <c r="K24" s="38">
        <f>LOOKUP(J24,Poängberäkning!$B$6:$B$97,Poängberäkning!$C$6:$C$97)</f>
        <v>32</v>
      </c>
      <c r="L24" s="49">
        <v>17</v>
      </c>
      <c r="M24" s="38">
        <f>LOOKUP(L24,Poängberäkning!$B$6:$B$97,Poängberäkning!$C$6:$C$97)</f>
        <v>34</v>
      </c>
      <c r="N24" s="49">
        <v>15</v>
      </c>
      <c r="O24" s="38">
        <f>LOOKUP(N24,Poängberäkning!$B$6:$B$97,Poängberäkning!$C$6:$C$97)</f>
        <v>36</v>
      </c>
      <c r="P24" s="49">
        <v>15</v>
      </c>
      <c r="Q24" s="38">
        <f>LOOKUP(P24,Poängberäkning!$B$6:$B$97,Poängberäkning!$C$6:$C$97)</f>
        <v>36</v>
      </c>
      <c r="R24" s="49"/>
      <c r="S24" s="38">
        <f>LOOKUP(R24,Poängberäkning!$B$6:$B$97,Poängberäkning!$C$6:$C$97)</f>
        <v>0</v>
      </c>
      <c r="T24" s="60">
        <v>16</v>
      </c>
      <c r="U24" s="39">
        <f>LOOKUP(T24,Poängberäkning!$B$6:$B$97,Poängberäkning!$C$6:$C$97)</f>
        <v>35</v>
      </c>
      <c r="V24" s="50">
        <v>15</v>
      </c>
      <c r="W24" s="39">
        <f>LOOKUP(V24,Poängberäkning!$B$6:$B$97,Poängberäkning!$C$6:$C$97)</f>
        <v>36</v>
      </c>
      <c r="X24" s="50">
        <v>15</v>
      </c>
      <c r="Y24" s="39">
        <f>LOOKUP(X24,Poängberäkning!$B$6:$B$97,Poängberäkning!$C$6:$C$97)</f>
        <v>36</v>
      </c>
      <c r="Z24" s="50">
        <v>17</v>
      </c>
      <c r="AA24" s="39">
        <f>LOOKUP(Z24,Poängberäkning!$B$6:$B$97,Poängberäkning!$C$6:$C$97)</f>
        <v>34</v>
      </c>
      <c r="AB24" s="50"/>
      <c r="AC24" s="39">
        <f>LOOKUP(AB24,Poängberäkning!$B$6:$B$97,Poängberäkning!$C$6:$C$97)</f>
        <v>0</v>
      </c>
      <c r="AD24" s="50">
        <v>14</v>
      </c>
      <c r="AE24" s="39">
        <f>LOOKUP(AD24,Poängberäkning!$B$6:$B$97,Poängberäkning!$C$6:$C$97)</f>
        <v>37</v>
      </c>
      <c r="AF24" s="51"/>
      <c r="AG24" s="40">
        <f>LOOKUP(AF24,Poängberäkning!$B$6:$B$97,Poängberäkning!$C$6:$C$97)</f>
        <v>0</v>
      </c>
      <c r="AH24" s="51">
        <v>17</v>
      </c>
      <c r="AI24" s="137">
        <f>LOOKUP(AH24,Poängberäkning!$B$6:$B$97,Poängberäkning!$C$6:$C$97)</f>
        <v>34</v>
      </c>
      <c r="AJ24" s="97"/>
      <c r="AK24" s="62">
        <f>LOOKUP(AJ24,Poängberäkning!$B$6:$B$97,Poängberäkning!$C$6:$C$97)</f>
        <v>0</v>
      </c>
      <c r="AL24" s="97"/>
      <c r="AM24" s="62">
        <f>LOOKUP(AL24,Poängberäkning!$B$6:$B$97,Poängberäkning!$C$6:$C$97)</f>
        <v>0</v>
      </c>
      <c r="AN24" s="97">
        <v>11</v>
      </c>
      <c r="AO24" s="138">
        <f>LOOKUP(AN24,Poängberäkning!$B$6:$B$97,Poängberäkning!$C$6:$C$97)</f>
        <v>40</v>
      </c>
      <c r="AP24" s="97">
        <v>12</v>
      </c>
      <c r="AQ24" s="140">
        <f>LOOKUP(AP24,Poängberäkning!$B$6:$B$97,Poängberäkning!$C$6:$C$97)</f>
        <v>39</v>
      </c>
      <c r="AR24" s="66">
        <f>LARGE(($I24,$K24,$M24,$O24,$Q24,$S24,$U24,$W24,$Y24,$AA24,$AC24,$AE24,$AG24,$AI24,$AK24,$AM24,$AO24,$AQ24),1)</f>
        <v>40</v>
      </c>
      <c r="AS24" s="63">
        <f>LARGE(($I24,$K24,$M24,$O24,$Q24,$S24,$U24,$W24,$Y24,$AA24,$AC24,$AE24,$AG24,$AI24,$AK24,$AM24,$AO24,$AQ24),2)</f>
        <v>39</v>
      </c>
      <c r="AT24" s="63">
        <f>LARGE(($I24,$K24,$M24,$O24,$Q24,$S24,$U24,$W24,$Y24,$AA24,$AC24,$AE24,$AG24,$AI24,$AK24,$AM24,$AO24,$AQ24),3)</f>
        <v>37</v>
      </c>
      <c r="AU24" s="63">
        <f>LARGE(($I24,$K24,$M24,$O24,$Q24,$S24,$U24,$W24,$Y24,$AA24,$AC24,$AE24,$AG24,$AI24,$AK24,$AM24,$AO24,$AQ24),4)</f>
        <v>36</v>
      </c>
      <c r="AV24" s="63">
        <f>LARGE(($I24,$K24,$M24,$O24,$Q24,$S24,$U24,$W24,$Y24,$AA24,$AC24,$AE24,$AG24,$AI24,$AK24,$AM24,$AO24,$AQ24),5)</f>
        <v>36</v>
      </c>
      <c r="AW24" s="63">
        <f>LARGE(($I24,$K24,$M24,$O24,$Q24,$S24,$U24,$W24,$Y24,$AA24,$AC24,$AE24,$AG24,$AI24,$AK24,$AM24,$AO24,$AQ24),6)</f>
        <v>36</v>
      </c>
      <c r="AX24" s="63">
        <f>LARGE(($I24,$K24,$M24,$O24,$Q24,$S24,$U24,$W24,$Y24,$AA24,$AC24,$AE24,$AG24,$AI24,$AK24,$AM24,$AO24,$AQ24),7)</f>
        <v>36</v>
      </c>
      <c r="AY24" s="63">
        <f>LARGE(($I24,$K24,$M24,$O24,$Q24,$S24,$U24,$W24,$Y24,$AA24,$AC24,$AE24,$AG24,$AI24,$AK24,$AM24,$AO24,$AQ24),8)</f>
        <v>35</v>
      </c>
    </row>
    <row r="25" spans="1:51" ht="16.5" thickBot="1">
      <c r="A25" s="134">
        <f t="shared" si="3"/>
        <v>21</v>
      </c>
      <c r="B25" s="37">
        <v>1998</v>
      </c>
      <c r="C25" s="72" t="s">
        <v>152</v>
      </c>
      <c r="D25" s="73" t="s">
        <v>63</v>
      </c>
      <c r="E25" s="48">
        <f t="shared" si="0"/>
        <v>292</v>
      </c>
      <c r="F25" s="45">
        <f t="shared" si="1"/>
        <v>292</v>
      </c>
      <c r="G25" s="36">
        <f t="shared" si="2"/>
        <v>405</v>
      </c>
      <c r="H25" s="49">
        <v>16</v>
      </c>
      <c r="I25" s="38">
        <f>LOOKUP(H25,Poängberäkning!$B$6:$B$97,Poängberäkning!$C$6:$C$97)</f>
        <v>35</v>
      </c>
      <c r="J25" s="49">
        <v>29</v>
      </c>
      <c r="K25" s="38">
        <f>LOOKUP(J25,Poängberäkning!$B$6:$B$97,Poängberäkning!$C$6:$C$97)</f>
        <v>22</v>
      </c>
      <c r="L25" s="49"/>
      <c r="M25" s="38">
        <f>LOOKUP(L25,Poängberäkning!$B$6:$B$97,Poängberäkning!$C$6:$C$97)</f>
        <v>0</v>
      </c>
      <c r="N25" s="49"/>
      <c r="O25" s="38">
        <f>LOOKUP(N25,Poängberäkning!$B$6:$B$97,Poängberäkning!$C$6:$C$97)</f>
        <v>0</v>
      </c>
      <c r="P25" s="49"/>
      <c r="Q25" s="38">
        <f>LOOKUP(P25,Poängberäkning!$B$6:$B$97,Poängberäkning!$C$6:$C$97)</f>
        <v>0</v>
      </c>
      <c r="R25" s="49"/>
      <c r="S25" s="38">
        <f>LOOKUP(R25,Poängberäkning!$B$6:$B$97,Poängberäkning!$C$6:$C$97)</f>
        <v>0</v>
      </c>
      <c r="T25" s="60">
        <v>14</v>
      </c>
      <c r="U25" s="39">
        <f>LOOKUP(T25,Poängberäkning!$B$6:$B$97,Poängberäkning!$C$6:$C$97)</f>
        <v>37</v>
      </c>
      <c r="V25" s="50">
        <v>14</v>
      </c>
      <c r="W25" s="39">
        <f>LOOKUP(V25,Poängberäkning!$B$6:$B$97,Poängberäkning!$C$6:$C$97)</f>
        <v>37</v>
      </c>
      <c r="X25" s="50">
        <v>13</v>
      </c>
      <c r="Y25" s="39">
        <f>LOOKUP(X25,Poängberäkning!$B$6:$B$97,Poängberäkning!$C$6:$C$97)</f>
        <v>38</v>
      </c>
      <c r="Z25" s="50">
        <v>14</v>
      </c>
      <c r="AA25" s="39">
        <f>LOOKUP(Z25,Poängberäkning!$B$6:$B$97,Poängberäkning!$C$6:$C$97)</f>
        <v>37</v>
      </c>
      <c r="AB25" s="50">
        <v>14</v>
      </c>
      <c r="AC25" s="39">
        <f>LOOKUP(AB25,Poängberäkning!$B$6:$B$97,Poängberäkning!$C$6:$C$97)</f>
        <v>37</v>
      </c>
      <c r="AD25" s="50">
        <v>20</v>
      </c>
      <c r="AE25" s="39">
        <f>LOOKUP(AD25,Poängberäkning!$B$6:$B$97,Poängberäkning!$C$6:$C$97)</f>
        <v>31</v>
      </c>
      <c r="AF25" s="51">
        <v>16</v>
      </c>
      <c r="AG25" s="40">
        <f>LOOKUP(AF25,Poängberäkning!$B$6:$B$97,Poängberäkning!$C$6:$C$97)</f>
        <v>35</v>
      </c>
      <c r="AH25" s="52">
        <v>15</v>
      </c>
      <c r="AI25" s="137">
        <f>LOOKUP(AH25,Poängberäkning!$B$6:$B$97,Poängberäkning!$C$6:$C$97)</f>
        <v>36</v>
      </c>
      <c r="AJ25" s="97"/>
      <c r="AK25" s="62">
        <f>LOOKUP(AJ25,Poängberäkning!$B$6:$B$97,Poängberäkning!$C$6:$C$97)</f>
        <v>0</v>
      </c>
      <c r="AL25" s="97"/>
      <c r="AM25" s="62">
        <f>LOOKUP(AL25,Poängberäkning!$B$6:$B$97,Poängberäkning!$C$6:$C$97)</f>
        <v>0</v>
      </c>
      <c r="AN25" s="97">
        <v>20</v>
      </c>
      <c r="AO25" s="138">
        <f>LOOKUP(AN25,Poängberäkning!$B$6:$B$97,Poängberäkning!$C$6:$C$97)</f>
        <v>31</v>
      </c>
      <c r="AP25" s="97">
        <v>22</v>
      </c>
      <c r="AQ25" s="140">
        <f>LOOKUP(AP25,Poängberäkning!$B$6:$B$97,Poängberäkning!$C$6:$C$97)</f>
        <v>29</v>
      </c>
      <c r="AR25" s="66">
        <f>LARGE(($I25,$K25,$M25,$O25,$Q25,$S25,$U25,$W25,$Y25,$AA25,$AC25,$AE25,$AG25,$AI25,$AK25,$AM25,$AO25,$AQ25),1)</f>
        <v>38</v>
      </c>
      <c r="AS25" s="63">
        <f>LARGE(($I25,$K25,$M25,$O25,$Q25,$S25,$U25,$W25,$Y25,$AA25,$AC25,$AE25,$AG25,$AI25,$AK25,$AM25,$AO25,$AQ25),2)</f>
        <v>37</v>
      </c>
      <c r="AT25" s="63">
        <f>LARGE(($I25,$K25,$M25,$O25,$Q25,$S25,$U25,$W25,$Y25,$AA25,$AC25,$AE25,$AG25,$AI25,$AK25,$AM25,$AO25,$AQ25),3)</f>
        <v>37</v>
      </c>
      <c r="AU25" s="63">
        <f>LARGE(($I25,$K25,$M25,$O25,$Q25,$S25,$U25,$W25,$Y25,$AA25,$AC25,$AE25,$AG25,$AI25,$AK25,$AM25,$AO25,$AQ25),4)</f>
        <v>37</v>
      </c>
      <c r="AV25" s="63">
        <f>LARGE(($I25,$K25,$M25,$O25,$Q25,$S25,$U25,$W25,$Y25,$AA25,$AC25,$AE25,$AG25,$AI25,$AK25,$AM25,$AO25,$AQ25),5)</f>
        <v>37</v>
      </c>
      <c r="AW25" s="63">
        <f>LARGE(($I25,$K25,$M25,$O25,$Q25,$S25,$U25,$W25,$Y25,$AA25,$AC25,$AE25,$AG25,$AI25,$AK25,$AM25,$AO25,$AQ25),6)</f>
        <v>36</v>
      </c>
      <c r="AX25" s="63">
        <f>LARGE(($I25,$K25,$M25,$O25,$Q25,$S25,$U25,$W25,$Y25,$AA25,$AC25,$AE25,$AG25,$AI25,$AK25,$AM25,$AO25,$AQ25),7)</f>
        <v>35</v>
      </c>
      <c r="AY25" s="63">
        <f>LARGE(($I25,$K25,$M25,$O25,$Q25,$S25,$U25,$W25,$Y25,$AA25,$AC25,$AE25,$AG25,$AI25,$AK25,$AM25,$AO25,$AQ25),8)</f>
        <v>35</v>
      </c>
    </row>
    <row r="26" spans="1:51" ht="16.5" thickBot="1">
      <c r="A26" s="134">
        <f t="shared" si="3"/>
        <v>22</v>
      </c>
      <c r="B26" s="37">
        <v>1997</v>
      </c>
      <c r="C26" s="72" t="s">
        <v>192</v>
      </c>
      <c r="D26" s="73" t="s">
        <v>100</v>
      </c>
      <c r="E26" s="48">
        <f t="shared" si="0"/>
        <v>282</v>
      </c>
      <c r="F26" s="45">
        <f t="shared" si="1"/>
        <v>282</v>
      </c>
      <c r="G26" s="36">
        <f t="shared" si="2"/>
        <v>337</v>
      </c>
      <c r="H26" s="49">
        <v>22</v>
      </c>
      <c r="I26" s="38">
        <f>LOOKUP(H26,Poängberäkning!$B$6:$B$97,Poängberäkning!$C$6:$C$97)</f>
        <v>29</v>
      </c>
      <c r="J26" s="49">
        <v>18</v>
      </c>
      <c r="K26" s="38">
        <f>LOOKUP(J26,Poängberäkning!$B$6:$B$97,Poängberäkning!$C$6:$C$97)</f>
        <v>33</v>
      </c>
      <c r="L26" s="49">
        <v>14</v>
      </c>
      <c r="M26" s="38">
        <f>LOOKUP(L26,Poängberäkning!$B$6:$B$97,Poängberäkning!$C$6:$C$97)</f>
        <v>37</v>
      </c>
      <c r="N26" s="49">
        <v>14</v>
      </c>
      <c r="O26" s="38">
        <f>LOOKUP(N26,Poängberäkning!$B$6:$B$97,Poängberäkning!$C$6:$C$97)</f>
        <v>37</v>
      </c>
      <c r="P26" s="49">
        <v>14</v>
      </c>
      <c r="Q26" s="38">
        <f>LOOKUP(P26,Poängberäkning!$B$6:$B$97,Poängberäkning!$C$6:$C$97)</f>
        <v>37</v>
      </c>
      <c r="R26" s="49">
        <v>13</v>
      </c>
      <c r="S26" s="38">
        <f>LOOKUP(R26,Poängberäkning!$B$6:$B$97,Poängberäkning!$C$6:$C$97)</f>
        <v>38</v>
      </c>
      <c r="T26" s="60"/>
      <c r="U26" s="39">
        <f>LOOKUP(T26,Poängberäkning!$B$6:$B$97,Poängberäkning!$C$6:$C$97)</f>
        <v>0</v>
      </c>
      <c r="V26" s="50"/>
      <c r="W26" s="39">
        <f>LOOKUP(V26,Poängberäkning!$B$6:$B$97,Poängberäkning!$C$6:$C$97)</f>
        <v>0</v>
      </c>
      <c r="X26" s="50">
        <v>25</v>
      </c>
      <c r="Y26" s="39">
        <f>LOOKUP(X26,Poängberäkning!$B$6:$B$97,Poängberäkning!$C$6:$C$97)</f>
        <v>26</v>
      </c>
      <c r="Z26" s="50">
        <v>22</v>
      </c>
      <c r="AA26" s="39">
        <f>LOOKUP(Z26,Poängberäkning!$B$6:$B$97,Poängberäkning!$C$6:$C$97)</f>
        <v>29</v>
      </c>
      <c r="AB26" s="50"/>
      <c r="AC26" s="39">
        <f>LOOKUP(AB26,Poängberäkning!$B$6:$B$97,Poängberäkning!$C$6:$C$97)</f>
        <v>0</v>
      </c>
      <c r="AD26" s="50"/>
      <c r="AE26" s="39">
        <f>LOOKUP(AD26,Poängberäkning!$B$6:$B$97,Poängberäkning!$C$6:$C$97)</f>
        <v>0</v>
      </c>
      <c r="AF26" s="51"/>
      <c r="AG26" s="40">
        <f>LOOKUP(AF26,Poängberäkning!$B$6:$B$97,Poängberäkning!$C$6:$C$97)</f>
        <v>0</v>
      </c>
      <c r="AH26" s="51"/>
      <c r="AI26" s="137">
        <f>LOOKUP(AH26,Poängberäkning!$B$6:$B$97,Poängberäkning!$C$6:$C$97)</f>
        <v>0</v>
      </c>
      <c r="AJ26" s="97"/>
      <c r="AK26" s="62">
        <f>LOOKUP(AJ26,Poängberäkning!$B$6:$B$97,Poängberäkning!$C$6:$C$97)</f>
        <v>0</v>
      </c>
      <c r="AL26" s="97"/>
      <c r="AM26" s="62">
        <f>LOOKUP(AL26,Poängberäkning!$B$6:$B$97,Poängberäkning!$C$6:$C$97)</f>
        <v>0</v>
      </c>
      <c r="AN26" s="97">
        <v>18</v>
      </c>
      <c r="AO26" s="138">
        <f>LOOKUP(AN26,Poängberäkning!$B$6:$B$97,Poängberäkning!$C$6:$C$97)</f>
        <v>33</v>
      </c>
      <c r="AP26" s="97">
        <v>13</v>
      </c>
      <c r="AQ26" s="140">
        <f>LOOKUP(AP26,Poängberäkning!$B$6:$B$97,Poängberäkning!$C$6:$C$97)</f>
        <v>38</v>
      </c>
      <c r="AR26" s="66">
        <f>LARGE(($I26,$K26,$M26,$O26,$Q26,$S26,$U26,$W26,$Y26,$AA26,$AC26,$AE26,$AG26,$AI26,$AK26,$AM26,$AO26,$AQ26),1)</f>
        <v>38</v>
      </c>
      <c r="AS26" s="63">
        <f>LARGE(($I26,$K26,$M26,$O26,$Q26,$S26,$U26,$W26,$Y26,$AA26,$AC26,$AE26,$AG26,$AI26,$AK26,$AM26,$AO26,$AQ26),2)</f>
        <v>38</v>
      </c>
      <c r="AT26" s="63">
        <f>LARGE(($I26,$K26,$M26,$O26,$Q26,$S26,$U26,$W26,$Y26,$AA26,$AC26,$AE26,$AG26,$AI26,$AK26,$AM26,$AO26,$AQ26),3)</f>
        <v>37</v>
      </c>
      <c r="AU26" s="63">
        <f>LARGE(($I26,$K26,$M26,$O26,$Q26,$S26,$U26,$W26,$Y26,$AA26,$AC26,$AE26,$AG26,$AI26,$AK26,$AM26,$AO26,$AQ26),4)</f>
        <v>37</v>
      </c>
      <c r="AV26" s="63">
        <f>LARGE(($I26,$K26,$M26,$O26,$Q26,$S26,$U26,$W26,$Y26,$AA26,$AC26,$AE26,$AG26,$AI26,$AK26,$AM26,$AO26,$AQ26),5)</f>
        <v>37</v>
      </c>
      <c r="AW26" s="63">
        <f>LARGE(($I26,$K26,$M26,$O26,$Q26,$S26,$U26,$W26,$Y26,$AA26,$AC26,$AE26,$AG26,$AI26,$AK26,$AM26,$AO26,$AQ26),6)</f>
        <v>33</v>
      </c>
      <c r="AX26" s="63">
        <f>LARGE(($I26,$K26,$M26,$O26,$Q26,$S26,$U26,$W26,$Y26,$AA26,$AC26,$AE26,$AG26,$AI26,$AK26,$AM26,$AO26,$AQ26),7)</f>
        <v>33</v>
      </c>
      <c r="AY26" s="63">
        <f>LARGE(($I26,$K26,$M26,$O26,$Q26,$S26,$U26,$W26,$Y26,$AA26,$AC26,$AE26,$AG26,$AI26,$AK26,$AM26,$AO26,$AQ26),8)</f>
        <v>29</v>
      </c>
    </row>
    <row r="27" spans="1:51" ht="16.5" thickBot="1">
      <c r="A27" s="134">
        <f t="shared" si="3"/>
        <v>23</v>
      </c>
      <c r="B27" s="37">
        <v>1998</v>
      </c>
      <c r="C27" s="74" t="s">
        <v>153</v>
      </c>
      <c r="D27" s="75" t="s">
        <v>20</v>
      </c>
      <c r="E27" s="48">
        <f t="shared" si="0"/>
        <v>258</v>
      </c>
      <c r="F27" s="45">
        <f t="shared" si="1"/>
        <v>258</v>
      </c>
      <c r="G27" s="36">
        <f t="shared" si="2"/>
        <v>485</v>
      </c>
      <c r="H27" s="49">
        <v>26</v>
      </c>
      <c r="I27" s="38">
        <f>LOOKUP(H27,Poängberäkning!$B$6:$B$97,Poängberäkning!$C$6:$C$97)</f>
        <v>25</v>
      </c>
      <c r="J27" s="49">
        <v>23</v>
      </c>
      <c r="K27" s="38">
        <f>LOOKUP(J27,Poängberäkning!$B$6:$B$97,Poängberäkning!$C$6:$C$97)</f>
        <v>28</v>
      </c>
      <c r="L27" s="49">
        <v>20</v>
      </c>
      <c r="M27" s="38">
        <f>LOOKUP(L27,Poängberäkning!$B$6:$B$97,Poängberäkning!$C$6:$C$97)</f>
        <v>31</v>
      </c>
      <c r="N27" s="49">
        <v>19</v>
      </c>
      <c r="O27" s="38">
        <f>LOOKUP(N27,Poängberäkning!$B$6:$B$97,Poängberäkning!$C$6:$C$97)</f>
        <v>32</v>
      </c>
      <c r="P27" s="49">
        <v>16</v>
      </c>
      <c r="Q27" s="38">
        <f>LOOKUP(P27,Poängberäkning!$B$6:$B$97,Poängberäkning!$C$6:$C$97)</f>
        <v>35</v>
      </c>
      <c r="R27" s="49">
        <v>20</v>
      </c>
      <c r="S27" s="38">
        <f>LOOKUP(R27,Poängberäkning!$B$6:$B$97,Poängberäkning!$C$6:$C$97)</f>
        <v>31</v>
      </c>
      <c r="T27" s="60">
        <v>20</v>
      </c>
      <c r="U27" s="39">
        <f>LOOKUP(T27,Poängberäkning!$B$6:$B$97,Poängberäkning!$C$6:$C$97)</f>
        <v>31</v>
      </c>
      <c r="V27" s="50">
        <v>16</v>
      </c>
      <c r="W27" s="39">
        <f>LOOKUP(V27,Poängberäkning!$B$6:$B$97,Poängberäkning!$C$6:$C$97)</f>
        <v>35</v>
      </c>
      <c r="X27" s="50">
        <v>20</v>
      </c>
      <c r="Y27" s="39">
        <f>LOOKUP(X27,Poängberäkning!$B$6:$B$97,Poängberäkning!$C$6:$C$97)</f>
        <v>31</v>
      </c>
      <c r="Z27" s="50">
        <v>21</v>
      </c>
      <c r="AA27" s="39">
        <f>LOOKUP(Z27,Poängberäkning!$B$6:$B$97,Poängberäkning!$C$6:$C$97)</f>
        <v>30</v>
      </c>
      <c r="AB27" s="50">
        <v>21</v>
      </c>
      <c r="AC27" s="39">
        <f>LOOKUP(AB27,Poängberäkning!$B$6:$B$97,Poängberäkning!$C$6:$C$97)</f>
        <v>30</v>
      </c>
      <c r="AD27" s="50">
        <v>22</v>
      </c>
      <c r="AE27" s="39">
        <f>LOOKUP(AD27,Poängberäkning!$B$6:$B$97,Poängberäkning!$C$6:$C$97)</f>
        <v>29</v>
      </c>
      <c r="AF27" s="51">
        <v>20</v>
      </c>
      <c r="AG27" s="40">
        <f>LOOKUP(AF27,Poängberäkning!$B$6:$B$97,Poängberäkning!$C$6:$C$97)</f>
        <v>31</v>
      </c>
      <c r="AH27" s="52">
        <v>19</v>
      </c>
      <c r="AI27" s="137">
        <f>LOOKUP(AH27,Poängberäkning!$B$6:$B$97,Poängberäkning!$C$6:$C$97)</f>
        <v>32</v>
      </c>
      <c r="AJ27" s="97"/>
      <c r="AK27" s="62">
        <f>LOOKUP(AJ27,Poängberäkning!$B$6:$B$97,Poängberäkning!$C$6:$C$97)</f>
        <v>0</v>
      </c>
      <c r="AL27" s="97"/>
      <c r="AM27" s="62">
        <f>LOOKUP(AL27,Poängberäkning!$B$6:$B$97,Poängberäkning!$C$6:$C$97)</f>
        <v>0</v>
      </c>
      <c r="AN27" s="97">
        <v>24</v>
      </c>
      <c r="AO27" s="138">
        <f>LOOKUP(AN27,Poängberäkning!$B$6:$B$97,Poängberäkning!$C$6:$C$97)</f>
        <v>27</v>
      </c>
      <c r="AP27" s="97">
        <v>24</v>
      </c>
      <c r="AQ27" s="140">
        <f>LOOKUP(AP27,Poängberäkning!$B$6:$B$97,Poängberäkning!$C$6:$C$97)</f>
        <v>27</v>
      </c>
      <c r="AR27" s="66">
        <f>LARGE(($I27,$K27,$M27,$O27,$Q27,$S27,$U27,$W27,$Y27,$AA27,$AC27,$AE27,$AG27,$AI27,$AK27,$AM27,$AO27,$AQ27),1)</f>
        <v>35</v>
      </c>
      <c r="AS27" s="63">
        <f>LARGE(($I27,$K27,$M27,$O27,$Q27,$S27,$U27,$W27,$Y27,$AA27,$AC27,$AE27,$AG27,$AI27,$AK27,$AM27,$AO27,$AQ27),2)</f>
        <v>35</v>
      </c>
      <c r="AT27" s="63">
        <f>LARGE(($I27,$K27,$M27,$O27,$Q27,$S27,$U27,$W27,$Y27,$AA27,$AC27,$AE27,$AG27,$AI27,$AK27,$AM27,$AO27,$AQ27),3)</f>
        <v>32</v>
      </c>
      <c r="AU27" s="63">
        <f>LARGE(($I27,$K27,$M27,$O27,$Q27,$S27,$U27,$W27,$Y27,$AA27,$AC27,$AE27,$AG27,$AI27,$AK27,$AM27,$AO27,$AQ27),4)</f>
        <v>32</v>
      </c>
      <c r="AV27" s="63">
        <f>LARGE(($I27,$K27,$M27,$O27,$Q27,$S27,$U27,$W27,$Y27,$AA27,$AC27,$AE27,$AG27,$AI27,$AK27,$AM27,$AO27,$AQ27),5)</f>
        <v>31</v>
      </c>
      <c r="AW27" s="63">
        <f>LARGE(($I27,$K27,$M27,$O27,$Q27,$S27,$U27,$W27,$Y27,$AA27,$AC27,$AE27,$AG27,$AI27,$AK27,$AM27,$AO27,$AQ27),6)</f>
        <v>31</v>
      </c>
      <c r="AX27" s="63">
        <f>LARGE(($I27,$K27,$M27,$O27,$Q27,$S27,$U27,$W27,$Y27,$AA27,$AC27,$AE27,$AG27,$AI27,$AK27,$AM27,$AO27,$AQ27),7)</f>
        <v>31</v>
      </c>
      <c r="AY27" s="63">
        <f>LARGE(($I27,$K27,$M27,$O27,$Q27,$S27,$U27,$W27,$Y27,$AA27,$AC27,$AE27,$AG27,$AI27,$AK27,$AM27,$AO27,$AQ27),8)</f>
        <v>31</v>
      </c>
    </row>
    <row r="28" spans="1:51" ht="16.5" thickBot="1">
      <c r="A28" s="134">
        <f t="shared" si="3"/>
        <v>24</v>
      </c>
      <c r="B28" s="37">
        <v>1998</v>
      </c>
      <c r="C28" s="72" t="s">
        <v>154</v>
      </c>
      <c r="D28" s="73" t="s">
        <v>59</v>
      </c>
      <c r="E28" s="48">
        <f t="shared" si="0"/>
        <v>244</v>
      </c>
      <c r="F28" s="45">
        <f t="shared" si="1"/>
        <v>244</v>
      </c>
      <c r="G28" s="36">
        <f t="shared" si="2"/>
        <v>390</v>
      </c>
      <c r="H28" s="49"/>
      <c r="I28" s="38">
        <f>LOOKUP(H28,Poängberäkning!$B$6:$B$97,Poängberäkning!$C$6:$C$97)</f>
        <v>0</v>
      </c>
      <c r="J28" s="49">
        <v>22</v>
      </c>
      <c r="K28" s="38">
        <f>LOOKUP(J28,Poängberäkning!$B$6:$B$97,Poängberäkning!$C$6:$C$97)</f>
        <v>29</v>
      </c>
      <c r="L28" s="49">
        <v>18</v>
      </c>
      <c r="M28" s="38">
        <f>LOOKUP(L28,Poängberäkning!$B$6:$B$97,Poängberäkning!$C$6:$C$97)</f>
        <v>33</v>
      </c>
      <c r="N28" s="49">
        <v>18</v>
      </c>
      <c r="O28" s="38">
        <f>LOOKUP(N28,Poängberäkning!$B$6:$B$97,Poängberäkning!$C$6:$C$97)</f>
        <v>33</v>
      </c>
      <c r="P28" s="49"/>
      <c r="Q28" s="38">
        <f>LOOKUP(P28,Poängberäkning!$B$6:$B$97,Poängberäkning!$C$6:$C$97)</f>
        <v>0</v>
      </c>
      <c r="R28" s="49">
        <v>17</v>
      </c>
      <c r="S28" s="38">
        <f>LOOKUP(R28,Poängberäkning!$B$6:$B$97,Poängberäkning!$C$6:$C$97)</f>
        <v>34</v>
      </c>
      <c r="T28" s="60">
        <v>22</v>
      </c>
      <c r="U28" s="39">
        <f>LOOKUP(T28,Poängberäkning!$B$6:$B$97,Poängberäkning!$C$6:$C$97)</f>
        <v>29</v>
      </c>
      <c r="V28" s="50">
        <v>21</v>
      </c>
      <c r="W28" s="39">
        <f>LOOKUP(V28,Poängberäkning!$B$6:$B$97,Poängberäkning!$C$6:$C$97)</f>
        <v>30</v>
      </c>
      <c r="X28" s="50">
        <v>24</v>
      </c>
      <c r="Y28" s="39">
        <f>LOOKUP(X28,Poängberäkning!$B$6:$B$97,Poängberäkning!$C$6:$C$97)</f>
        <v>27</v>
      </c>
      <c r="Z28" s="50">
        <v>28</v>
      </c>
      <c r="AA28" s="39">
        <f>LOOKUP(Z28,Poängberäkning!$B$6:$B$97,Poängberäkning!$C$6:$C$97)</f>
        <v>23</v>
      </c>
      <c r="AB28" s="50">
        <v>23</v>
      </c>
      <c r="AC28" s="39">
        <f>LOOKUP(AB28,Poängberäkning!$B$6:$B$97,Poängberäkning!$C$6:$C$97)</f>
        <v>28</v>
      </c>
      <c r="AD28" s="50">
        <v>26</v>
      </c>
      <c r="AE28" s="39">
        <f>LOOKUP(AD28,Poängberäkning!$B$6:$B$97,Poängberäkning!$C$6:$C$97)</f>
        <v>25</v>
      </c>
      <c r="AF28" s="51">
        <v>27</v>
      </c>
      <c r="AG28" s="40">
        <f>LOOKUP(AF28,Poängberäkning!$B$6:$B$97,Poängberäkning!$C$6:$C$97)</f>
        <v>24</v>
      </c>
      <c r="AH28" s="52">
        <v>28</v>
      </c>
      <c r="AI28" s="137">
        <f>LOOKUP(AH28,Poängberäkning!$B$6:$B$97,Poängberäkning!$C$6:$C$97)</f>
        <v>23</v>
      </c>
      <c r="AJ28" s="97"/>
      <c r="AK28" s="62">
        <f>LOOKUP(AJ28,Poängberäkning!$B$6:$B$97,Poängberäkning!$C$6:$C$97)</f>
        <v>0</v>
      </c>
      <c r="AL28" s="97"/>
      <c r="AM28" s="62">
        <f>LOOKUP(AL28,Poängberäkning!$B$6:$B$97,Poängberäkning!$C$6:$C$97)</f>
        <v>0</v>
      </c>
      <c r="AN28" s="97">
        <v>23</v>
      </c>
      <c r="AO28" s="138">
        <f>LOOKUP(AN28,Poängberäkning!$B$6:$B$97,Poängberäkning!$C$6:$C$97)</f>
        <v>28</v>
      </c>
      <c r="AP28" s="97">
        <v>27</v>
      </c>
      <c r="AQ28" s="140">
        <f>LOOKUP(AP28,Poängberäkning!$B$6:$B$97,Poängberäkning!$C$6:$C$97)</f>
        <v>24</v>
      </c>
      <c r="AR28" s="66">
        <f>LARGE(($I28,$K28,$M28,$O28,$Q28,$S28,$U28,$W28,$Y28,$AA28,$AC28,$AE28,$AG28,$AI28,$AK28,$AM28,$AO28,$AQ28),1)</f>
        <v>34</v>
      </c>
      <c r="AS28" s="63">
        <f>LARGE(($I28,$K28,$M28,$O28,$Q28,$S28,$U28,$W28,$Y28,$AA28,$AC28,$AE28,$AG28,$AI28,$AK28,$AM28,$AO28,$AQ28),2)</f>
        <v>33</v>
      </c>
      <c r="AT28" s="63">
        <f>LARGE(($I28,$K28,$M28,$O28,$Q28,$S28,$U28,$W28,$Y28,$AA28,$AC28,$AE28,$AG28,$AI28,$AK28,$AM28,$AO28,$AQ28),3)</f>
        <v>33</v>
      </c>
      <c r="AU28" s="63">
        <f>LARGE(($I28,$K28,$M28,$O28,$Q28,$S28,$U28,$W28,$Y28,$AA28,$AC28,$AE28,$AG28,$AI28,$AK28,$AM28,$AO28,$AQ28),4)</f>
        <v>30</v>
      </c>
      <c r="AV28" s="63">
        <f>LARGE(($I28,$K28,$M28,$O28,$Q28,$S28,$U28,$W28,$Y28,$AA28,$AC28,$AE28,$AG28,$AI28,$AK28,$AM28,$AO28,$AQ28),5)</f>
        <v>29</v>
      </c>
      <c r="AW28" s="63">
        <f>LARGE(($I28,$K28,$M28,$O28,$Q28,$S28,$U28,$W28,$Y28,$AA28,$AC28,$AE28,$AG28,$AI28,$AK28,$AM28,$AO28,$AQ28),6)</f>
        <v>29</v>
      </c>
      <c r="AX28" s="63">
        <f>LARGE(($I28,$K28,$M28,$O28,$Q28,$S28,$U28,$W28,$Y28,$AA28,$AC28,$AE28,$AG28,$AI28,$AK28,$AM28,$AO28,$AQ28),7)</f>
        <v>28</v>
      </c>
      <c r="AY28" s="63">
        <f>LARGE(($I28,$K28,$M28,$O28,$Q28,$S28,$U28,$W28,$Y28,$AA28,$AC28,$AE28,$AG28,$AI28,$AK28,$AM28,$AO28,$AQ28),8)</f>
        <v>28</v>
      </c>
    </row>
    <row r="29" spans="1:51" ht="16.5" thickBot="1">
      <c r="A29" s="134">
        <f t="shared" si="3"/>
        <v>25</v>
      </c>
      <c r="B29" s="37">
        <v>1997</v>
      </c>
      <c r="C29" s="76" t="s">
        <v>123</v>
      </c>
      <c r="D29" s="77" t="s">
        <v>57</v>
      </c>
      <c r="E29" s="48">
        <f t="shared" si="0"/>
        <v>240</v>
      </c>
      <c r="F29" s="45">
        <f t="shared" si="1"/>
        <v>240</v>
      </c>
      <c r="G29" s="36">
        <f t="shared" si="2"/>
        <v>347</v>
      </c>
      <c r="H29" s="49">
        <v>23</v>
      </c>
      <c r="I29" s="38">
        <f>LOOKUP(H29,Poängberäkning!$B$6:$B$97,Poängberäkning!$C$6:$C$97)</f>
        <v>28</v>
      </c>
      <c r="J29" s="49">
        <v>21</v>
      </c>
      <c r="K29" s="38">
        <f>LOOKUP(J29,Poängberäkning!$B$6:$B$97,Poängberäkning!$C$6:$C$97)</f>
        <v>30</v>
      </c>
      <c r="L29" s="49">
        <v>24</v>
      </c>
      <c r="M29" s="38">
        <f>LOOKUP(L29,Poängberäkning!$B$6:$B$97,Poängberäkning!$C$6:$C$97)</f>
        <v>27</v>
      </c>
      <c r="N29" s="49">
        <v>22</v>
      </c>
      <c r="O29" s="38">
        <f>LOOKUP(N29,Poängberäkning!$B$6:$B$97,Poängberäkning!$C$6:$C$97)</f>
        <v>29</v>
      </c>
      <c r="P29" s="49">
        <v>18</v>
      </c>
      <c r="Q29" s="38">
        <f>LOOKUP(P29,Poängberäkning!$B$6:$B$97,Poängberäkning!$C$6:$C$97)</f>
        <v>33</v>
      </c>
      <c r="R29" s="49">
        <v>22</v>
      </c>
      <c r="S29" s="38">
        <f>LOOKUP(R29,Poängberäkning!$B$6:$B$97,Poängberäkning!$C$6:$C$97)</f>
        <v>29</v>
      </c>
      <c r="T29" s="60">
        <v>21</v>
      </c>
      <c r="U29" s="39">
        <f>LOOKUP(T29,Poängberäkning!$B$6:$B$97,Poängberäkning!$C$6:$C$97)</f>
        <v>30</v>
      </c>
      <c r="V29" s="50">
        <v>19</v>
      </c>
      <c r="W29" s="39">
        <f>LOOKUP(V29,Poängberäkning!$B$6:$B$97,Poängberäkning!$C$6:$C$97)</f>
        <v>32</v>
      </c>
      <c r="X29" s="50">
        <v>26</v>
      </c>
      <c r="Y29" s="39">
        <f>LOOKUP(X29,Poängberäkning!$B$6:$B$97,Poängberäkning!$C$6:$C$97)</f>
        <v>25</v>
      </c>
      <c r="Z29" s="50">
        <v>24</v>
      </c>
      <c r="AA29" s="39">
        <f>LOOKUP(Z29,Poängberäkning!$B$6:$B$97,Poängberäkning!$C$6:$C$97)</f>
        <v>27</v>
      </c>
      <c r="AB29" s="50"/>
      <c r="AC29" s="39">
        <f>LOOKUP(AB29,Poängberäkning!$B$6:$B$97,Poängberäkning!$C$6:$C$97)</f>
        <v>0</v>
      </c>
      <c r="AD29" s="50"/>
      <c r="AE29" s="39">
        <f>LOOKUP(AD29,Poängberäkning!$B$6:$B$97,Poängberäkning!$C$6:$C$97)</f>
        <v>0</v>
      </c>
      <c r="AF29" s="51">
        <v>22</v>
      </c>
      <c r="AG29" s="40">
        <f>LOOKUP(AF29,Poängberäkning!$B$6:$B$97,Poängberäkning!$C$6:$C$97)</f>
        <v>29</v>
      </c>
      <c r="AH29" s="52">
        <v>23</v>
      </c>
      <c r="AI29" s="137">
        <f>LOOKUP(AH29,Poängberäkning!$B$6:$B$97,Poängberäkning!$C$6:$C$97)</f>
        <v>28</v>
      </c>
      <c r="AJ29" s="97"/>
      <c r="AK29" s="62">
        <f>LOOKUP(AJ29,Poängberäkning!$B$6:$B$97,Poängberäkning!$C$6:$C$97)</f>
        <v>0</v>
      </c>
      <c r="AL29" s="97"/>
      <c r="AM29" s="62">
        <f>LOOKUP(AL29,Poängberäkning!$B$6:$B$97,Poängberäkning!$C$6:$C$97)</f>
        <v>0</v>
      </c>
      <c r="AN29" s="97"/>
      <c r="AO29" s="138">
        <f>LOOKUP(AN29,Poängberäkning!$B$6:$B$97,Poängberäkning!$C$6:$C$97)</f>
        <v>0</v>
      </c>
      <c r="AP29" s="97"/>
      <c r="AQ29" s="140">
        <f>LOOKUP(AP29,Poängberäkning!$B$6:$B$97,Poängberäkning!$C$6:$C$97)</f>
        <v>0</v>
      </c>
      <c r="AR29" s="66">
        <f>LARGE(($I29,$K29,$M29,$O29,$Q29,$S29,$U29,$W29,$Y29,$AA29,$AC29,$AE29,$AG29,$AI29,$AK29,$AM29,$AO29,$AQ29),1)</f>
        <v>33</v>
      </c>
      <c r="AS29" s="63">
        <f>LARGE(($I29,$K29,$M29,$O29,$Q29,$S29,$U29,$W29,$Y29,$AA29,$AC29,$AE29,$AG29,$AI29,$AK29,$AM29,$AO29,$AQ29),2)</f>
        <v>32</v>
      </c>
      <c r="AT29" s="63">
        <f>LARGE(($I29,$K29,$M29,$O29,$Q29,$S29,$U29,$W29,$Y29,$AA29,$AC29,$AE29,$AG29,$AI29,$AK29,$AM29,$AO29,$AQ29),3)</f>
        <v>30</v>
      </c>
      <c r="AU29" s="63">
        <f>LARGE(($I29,$K29,$M29,$O29,$Q29,$S29,$U29,$W29,$Y29,$AA29,$AC29,$AE29,$AG29,$AI29,$AK29,$AM29,$AO29,$AQ29),4)</f>
        <v>30</v>
      </c>
      <c r="AV29" s="63">
        <f>LARGE(($I29,$K29,$M29,$O29,$Q29,$S29,$U29,$W29,$Y29,$AA29,$AC29,$AE29,$AG29,$AI29,$AK29,$AM29,$AO29,$AQ29),5)</f>
        <v>29</v>
      </c>
      <c r="AW29" s="63">
        <f>LARGE(($I29,$K29,$M29,$O29,$Q29,$S29,$U29,$W29,$Y29,$AA29,$AC29,$AE29,$AG29,$AI29,$AK29,$AM29,$AO29,$AQ29),6)</f>
        <v>29</v>
      </c>
      <c r="AX29" s="63">
        <f>LARGE(($I29,$K29,$M29,$O29,$Q29,$S29,$U29,$W29,$Y29,$AA29,$AC29,$AE29,$AG29,$AI29,$AK29,$AM29,$AO29,$AQ29),7)</f>
        <v>29</v>
      </c>
      <c r="AY29" s="63">
        <f>LARGE(($I29,$K29,$M29,$O29,$Q29,$S29,$U29,$W29,$Y29,$AA29,$AC29,$AE29,$AG29,$AI29,$AK29,$AM29,$AO29,$AQ29),8)</f>
        <v>28</v>
      </c>
    </row>
    <row r="30" spans="1:51" ht="16.5" thickBot="1">
      <c r="A30" s="134">
        <f t="shared" si="3"/>
        <v>26</v>
      </c>
      <c r="B30" s="37">
        <v>1998</v>
      </c>
      <c r="C30" s="72" t="s">
        <v>158</v>
      </c>
      <c r="D30" s="73" t="s">
        <v>120</v>
      </c>
      <c r="E30" s="48">
        <f t="shared" si="0"/>
        <v>238</v>
      </c>
      <c r="F30" s="45">
        <f t="shared" si="1"/>
        <v>238</v>
      </c>
      <c r="G30" s="36">
        <f t="shared" si="2"/>
        <v>378</v>
      </c>
      <c r="H30" s="49">
        <v>24</v>
      </c>
      <c r="I30" s="38">
        <f>LOOKUP(H30,Poängberäkning!$B$6:$B$97,Poängberäkning!$C$6:$C$97)</f>
        <v>27</v>
      </c>
      <c r="J30" s="49">
        <v>28</v>
      </c>
      <c r="K30" s="38">
        <f>LOOKUP(J30,Poängberäkning!$B$6:$B$97,Poängberäkning!$C$6:$C$97)</f>
        <v>23</v>
      </c>
      <c r="L30" s="49">
        <v>19</v>
      </c>
      <c r="M30" s="38">
        <f>LOOKUP(L30,Poängberäkning!$B$6:$B$97,Poängberäkning!$C$6:$C$97)</f>
        <v>32</v>
      </c>
      <c r="N30" s="49">
        <v>21</v>
      </c>
      <c r="O30" s="38">
        <f>LOOKUP(N30,Poängberäkning!$B$6:$B$97,Poängberäkning!$C$6:$C$97)</f>
        <v>30</v>
      </c>
      <c r="P30" s="49">
        <v>19</v>
      </c>
      <c r="Q30" s="38">
        <f>LOOKUP(P30,Poängberäkning!$B$6:$B$97,Poängberäkning!$C$6:$C$97)</f>
        <v>32</v>
      </c>
      <c r="R30" s="49">
        <v>21</v>
      </c>
      <c r="S30" s="38">
        <f>LOOKUP(R30,Poängberäkning!$B$6:$B$97,Poängberäkning!$C$6:$C$97)</f>
        <v>30</v>
      </c>
      <c r="T30" s="60">
        <v>27</v>
      </c>
      <c r="U30" s="39">
        <f>LOOKUP(T30,Poängberäkning!$B$6:$B$97,Poängberäkning!$C$6:$C$97)</f>
        <v>24</v>
      </c>
      <c r="V30" s="50">
        <v>26</v>
      </c>
      <c r="W30" s="39">
        <f>LOOKUP(V30,Poängberäkning!$B$6:$B$97,Poängberäkning!$C$6:$C$97)</f>
        <v>25</v>
      </c>
      <c r="X30" s="50">
        <v>32</v>
      </c>
      <c r="Y30" s="39">
        <f>LOOKUP(X30,Poängberäkning!$B$6:$B$97,Poängberäkning!$C$6:$C$97)</f>
        <v>19</v>
      </c>
      <c r="Z30" s="50">
        <v>29</v>
      </c>
      <c r="AA30" s="39">
        <f>LOOKUP(Z30,Poängberäkning!$B$6:$B$97,Poängberäkning!$C$6:$C$97)</f>
        <v>22</v>
      </c>
      <c r="AB30" s="50">
        <v>24</v>
      </c>
      <c r="AC30" s="39">
        <f>LOOKUP(AB30,Poängberäkning!$B$6:$B$97,Poängberäkning!$C$6:$C$97)</f>
        <v>27</v>
      </c>
      <c r="AD30" s="50">
        <v>24</v>
      </c>
      <c r="AE30" s="39">
        <f>LOOKUP(AD30,Poängberäkning!$B$6:$B$97,Poängberäkning!$C$6:$C$97)</f>
        <v>27</v>
      </c>
      <c r="AF30" s="51">
        <v>21</v>
      </c>
      <c r="AG30" s="40">
        <f>LOOKUP(AF30,Poängberäkning!$B$6:$B$97,Poängberäkning!$C$6:$C$97)</f>
        <v>30</v>
      </c>
      <c r="AH30" s="52">
        <v>21</v>
      </c>
      <c r="AI30" s="137">
        <f>LOOKUP(AH30,Poängberäkning!$B$6:$B$97,Poängberäkning!$C$6:$C$97)</f>
        <v>30</v>
      </c>
      <c r="AJ30" s="97"/>
      <c r="AK30" s="62">
        <f>LOOKUP(AJ30,Poängberäkning!$B$6:$B$97,Poängberäkning!$C$6:$C$97)</f>
        <v>0</v>
      </c>
      <c r="AL30" s="97"/>
      <c r="AM30" s="62">
        <f>LOOKUP(AL30,Poängberäkning!$B$6:$B$97,Poängberäkning!$C$6:$C$97)</f>
        <v>0</v>
      </c>
      <c r="AN30" s="97"/>
      <c r="AO30" s="138">
        <f>LOOKUP(AN30,Poängberäkning!$B$6:$B$97,Poängberäkning!$C$6:$C$97)</f>
        <v>0</v>
      </c>
      <c r="AP30" s="97"/>
      <c r="AQ30" s="140">
        <f>LOOKUP(AP30,Poängberäkning!$B$6:$B$97,Poängberäkning!$C$6:$C$97)</f>
        <v>0</v>
      </c>
      <c r="AR30" s="66">
        <f>LARGE(($I30,$K30,$M30,$O30,$Q30,$S30,$U30,$W30,$Y30,$AA30,$AC30,$AE30,$AG30,$AI30,$AK30,$AM30,$AO30,$AQ30),1)</f>
        <v>32</v>
      </c>
      <c r="AS30" s="63">
        <f>LARGE(($I30,$K30,$M30,$O30,$Q30,$S30,$U30,$W30,$Y30,$AA30,$AC30,$AE30,$AG30,$AI30,$AK30,$AM30,$AO30,$AQ30),2)</f>
        <v>32</v>
      </c>
      <c r="AT30" s="63">
        <f>LARGE(($I30,$K30,$M30,$O30,$Q30,$S30,$U30,$W30,$Y30,$AA30,$AC30,$AE30,$AG30,$AI30,$AK30,$AM30,$AO30,$AQ30),3)</f>
        <v>30</v>
      </c>
      <c r="AU30" s="63">
        <f>LARGE(($I30,$K30,$M30,$O30,$Q30,$S30,$U30,$W30,$Y30,$AA30,$AC30,$AE30,$AG30,$AI30,$AK30,$AM30,$AO30,$AQ30),4)</f>
        <v>30</v>
      </c>
      <c r="AV30" s="63">
        <f>LARGE(($I30,$K30,$M30,$O30,$Q30,$S30,$U30,$W30,$Y30,$AA30,$AC30,$AE30,$AG30,$AI30,$AK30,$AM30,$AO30,$AQ30),5)</f>
        <v>30</v>
      </c>
      <c r="AW30" s="63">
        <f>LARGE(($I30,$K30,$M30,$O30,$Q30,$S30,$U30,$W30,$Y30,$AA30,$AC30,$AE30,$AG30,$AI30,$AK30,$AM30,$AO30,$AQ30),6)</f>
        <v>30</v>
      </c>
      <c r="AX30" s="63">
        <f>LARGE(($I30,$K30,$M30,$O30,$Q30,$S30,$U30,$W30,$Y30,$AA30,$AC30,$AE30,$AG30,$AI30,$AK30,$AM30,$AO30,$AQ30),7)</f>
        <v>27</v>
      </c>
      <c r="AY30" s="63">
        <f>LARGE(($I30,$K30,$M30,$O30,$Q30,$S30,$U30,$W30,$Y30,$AA30,$AC30,$AE30,$AG30,$AI30,$AK30,$AM30,$AO30,$AQ30),8)</f>
        <v>27</v>
      </c>
    </row>
    <row r="31" spans="1:51" ht="16.5" thickBot="1">
      <c r="A31" s="134">
        <f t="shared" si="3"/>
        <v>27</v>
      </c>
      <c r="B31" s="37">
        <v>1998</v>
      </c>
      <c r="C31" s="72" t="s">
        <v>155</v>
      </c>
      <c r="D31" s="73" t="s">
        <v>120</v>
      </c>
      <c r="E31" s="48">
        <f t="shared" si="0"/>
        <v>237</v>
      </c>
      <c r="F31" s="45">
        <f t="shared" si="1"/>
        <v>237</v>
      </c>
      <c r="G31" s="36">
        <f t="shared" si="2"/>
        <v>340</v>
      </c>
      <c r="H31" s="49"/>
      <c r="I31" s="38">
        <f>LOOKUP(H31,Poängberäkning!$B$6:$B$97,Poängberäkning!$C$6:$C$97)</f>
        <v>0</v>
      </c>
      <c r="J31" s="49"/>
      <c r="K31" s="38">
        <f>LOOKUP(J31,Poängberäkning!$B$6:$B$97,Poängberäkning!$C$6:$C$97)</f>
        <v>0</v>
      </c>
      <c r="L31" s="49">
        <v>22</v>
      </c>
      <c r="M31" s="38">
        <f>LOOKUP(L31,Poängberäkning!$B$6:$B$97,Poängberäkning!$C$6:$C$97)</f>
        <v>29</v>
      </c>
      <c r="N31" s="49">
        <v>23</v>
      </c>
      <c r="O31" s="38">
        <f>LOOKUP(N31,Poängberäkning!$B$6:$B$97,Poängberäkning!$C$6:$C$97)</f>
        <v>28</v>
      </c>
      <c r="P31" s="49">
        <v>17</v>
      </c>
      <c r="Q31" s="38">
        <f>LOOKUP(P31,Poängberäkning!$B$6:$B$97,Poängberäkning!$C$6:$C$97)</f>
        <v>34</v>
      </c>
      <c r="R31" s="49">
        <v>19</v>
      </c>
      <c r="S31" s="38">
        <f>LOOKUP(R31,Poängberäkning!$B$6:$B$97,Poängberäkning!$C$6:$C$97)</f>
        <v>32</v>
      </c>
      <c r="T31" s="60">
        <v>23</v>
      </c>
      <c r="U31" s="39">
        <f>LOOKUP(T31,Poängberäkning!$B$6:$B$97,Poängberäkning!$C$6:$C$97)</f>
        <v>28</v>
      </c>
      <c r="V31" s="50">
        <v>23</v>
      </c>
      <c r="W31" s="39">
        <f>LOOKUP(V31,Poängberäkning!$B$6:$B$97,Poängberäkning!$C$6:$C$97)</f>
        <v>28</v>
      </c>
      <c r="X31" s="50">
        <v>22</v>
      </c>
      <c r="Y31" s="39">
        <f>LOOKUP(X31,Poängberäkning!$B$6:$B$97,Poängberäkning!$C$6:$C$97)</f>
        <v>29</v>
      </c>
      <c r="Z31" s="50">
        <v>26</v>
      </c>
      <c r="AA31" s="39">
        <f>LOOKUP(Z31,Poängberäkning!$B$6:$B$97,Poängberäkning!$C$6:$C$97)</f>
        <v>25</v>
      </c>
      <c r="AB31" s="50">
        <v>22</v>
      </c>
      <c r="AC31" s="39">
        <f>LOOKUP(AB31,Poängberäkning!$B$6:$B$97,Poängberäkning!$C$6:$C$97)</f>
        <v>29</v>
      </c>
      <c r="AD31" s="50">
        <v>23</v>
      </c>
      <c r="AE31" s="39">
        <f>LOOKUP(AD31,Poängberäkning!$B$6:$B$97,Poängberäkning!$C$6:$C$97)</f>
        <v>28</v>
      </c>
      <c r="AF31" s="51">
        <v>25</v>
      </c>
      <c r="AG31" s="40">
        <f>LOOKUP(AF31,Poängberäkning!$B$6:$B$97,Poängberäkning!$C$6:$C$97)</f>
        <v>26</v>
      </c>
      <c r="AH31" s="52">
        <v>27</v>
      </c>
      <c r="AI31" s="137">
        <f>LOOKUP(AH31,Poängberäkning!$B$6:$B$97,Poängberäkning!$C$6:$C$97)</f>
        <v>24</v>
      </c>
      <c r="AJ31" s="97"/>
      <c r="AK31" s="62">
        <f>LOOKUP(AJ31,Poängberäkning!$B$6:$B$97,Poängberäkning!$C$6:$C$97)</f>
        <v>0</v>
      </c>
      <c r="AL31" s="97"/>
      <c r="AM31" s="62">
        <f>LOOKUP(AL31,Poängberäkning!$B$6:$B$97,Poängberäkning!$C$6:$C$97)</f>
        <v>0</v>
      </c>
      <c r="AN31" s="97"/>
      <c r="AO31" s="138">
        <f>LOOKUP(AN31,Poängberäkning!$B$6:$B$97,Poängberäkning!$C$6:$C$97)</f>
        <v>0</v>
      </c>
      <c r="AP31" s="97"/>
      <c r="AQ31" s="140">
        <f>LOOKUP(AP31,Poängberäkning!$B$6:$B$97,Poängberäkning!$C$6:$C$97)</f>
        <v>0</v>
      </c>
      <c r="AR31" s="66">
        <f>LARGE(($I31,$K31,$M31,$O31,$Q31,$S31,$U31,$W31,$Y31,$AA31,$AC31,$AE31,$AG31,$AI31,$AK31,$AM31,$AO31,$AQ31),1)</f>
        <v>34</v>
      </c>
      <c r="AS31" s="63">
        <f>LARGE(($I31,$K31,$M31,$O31,$Q31,$S31,$U31,$W31,$Y31,$AA31,$AC31,$AE31,$AG31,$AI31,$AK31,$AM31,$AO31,$AQ31),2)</f>
        <v>32</v>
      </c>
      <c r="AT31" s="63">
        <f>LARGE(($I31,$K31,$M31,$O31,$Q31,$S31,$U31,$W31,$Y31,$AA31,$AC31,$AE31,$AG31,$AI31,$AK31,$AM31,$AO31,$AQ31),3)</f>
        <v>29</v>
      </c>
      <c r="AU31" s="63">
        <f>LARGE(($I31,$K31,$M31,$O31,$Q31,$S31,$U31,$W31,$Y31,$AA31,$AC31,$AE31,$AG31,$AI31,$AK31,$AM31,$AO31,$AQ31),4)</f>
        <v>29</v>
      </c>
      <c r="AV31" s="63">
        <f>LARGE(($I31,$K31,$M31,$O31,$Q31,$S31,$U31,$W31,$Y31,$AA31,$AC31,$AE31,$AG31,$AI31,$AK31,$AM31,$AO31,$AQ31),5)</f>
        <v>29</v>
      </c>
      <c r="AW31" s="63">
        <f>LARGE(($I31,$K31,$M31,$O31,$Q31,$S31,$U31,$W31,$Y31,$AA31,$AC31,$AE31,$AG31,$AI31,$AK31,$AM31,$AO31,$AQ31),6)</f>
        <v>28</v>
      </c>
      <c r="AX31" s="63">
        <f>LARGE(($I31,$K31,$M31,$O31,$Q31,$S31,$U31,$W31,$Y31,$AA31,$AC31,$AE31,$AG31,$AI31,$AK31,$AM31,$AO31,$AQ31),7)</f>
        <v>28</v>
      </c>
      <c r="AY31" s="63">
        <f>LARGE(($I31,$K31,$M31,$O31,$Q31,$S31,$U31,$W31,$Y31,$AA31,$AC31,$AE31,$AG31,$AI31,$AK31,$AM31,$AO31,$AQ31),8)</f>
        <v>28</v>
      </c>
    </row>
    <row r="32" spans="1:51" ht="16.5" thickBot="1">
      <c r="A32" s="134">
        <f t="shared" si="3"/>
        <v>28</v>
      </c>
      <c r="B32" s="37">
        <v>1998</v>
      </c>
      <c r="C32" s="72" t="s">
        <v>156</v>
      </c>
      <c r="D32" s="73" t="s">
        <v>120</v>
      </c>
      <c r="E32" s="48">
        <f t="shared" si="0"/>
        <v>221</v>
      </c>
      <c r="F32" s="45">
        <f t="shared" si="1"/>
        <v>221</v>
      </c>
      <c r="G32" s="36">
        <f t="shared" si="2"/>
        <v>346</v>
      </c>
      <c r="H32" s="49">
        <v>27</v>
      </c>
      <c r="I32" s="38">
        <f>LOOKUP(H32,Poängberäkning!$B$6:$B$97,Poängberäkning!$C$6:$C$97)</f>
        <v>24</v>
      </c>
      <c r="J32" s="49">
        <v>24</v>
      </c>
      <c r="K32" s="38">
        <f>LOOKUP(J32,Poängberäkning!$B$6:$B$97,Poängberäkning!$C$6:$C$97)</f>
        <v>27</v>
      </c>
      <c r="L32" s="49">
        <v>23</v>
      </c>
      <c r="M32" s="38">
        <f>LOOKUP(L32,Poängberäkning!$B$6:$B$97,Poängberäkning!$C$6:$C$97)</f>
        <v>28</v>
      </c>
      <c r="N32" s="49">
        <v>24</v>
      </c>
      <c r="O32" s="38">
        <f>LOOKUP(N32,Poängberäkning!$B$6:$B$97,Poängberäkning!$C$6:$C$97)</f>
        <v>27</v>
      </c>
      <c r="P32" s="49"/>
      <c r="Q32" s="38">
        <f>LOOKUP(P32,Poängberäkning!$B$6:$B$97,Poängberäkning!$C$6:$C$97)</f>
        <v>0</v>
      </c>
      <c r="R32" s="49">
        <v>23</v>
      </c>
      <c r="S32" s="38">
        <f>LOOKUP(R32,Poängberäkning!$B$6:$B$97,Poängberäkning!$C$6:$C$97)</f>
        <v>28</v>
      </c>
      <c r="T32" s="60">
        <v>24</v>
      </c>
      <c r="U32" s="39">
        <f>LOOKUP(T32,Poängberäkning!$B$6:$B$97,Poängberäkning!$C$6:$C$97)</f>
        <v>27</v>
      </c>
      <c r="V32" s="50">
        <v>22</v>
      </c>
      <c r="W32" s="39">
        <f>LOOKUP(V32,Poängberäkning!$B$6:$B$97,Poängberäkning!$C$6:$C$97)</f>
        <v>29</v>
      </c>
      <c r="X32" s="50">
        <v>27</v>
      </c>
      <c r="Y32" s="39">
        <f>LOOKUP(X32,Poängberäkning!$B$6:$B$97,Poängberäkning!$C$6:$C$97)</f>
        <v>24</v>
      </c>
      <c r="Z32" s="50">
        <v>27</v>
      </c>
      <c r="AA32" s="39">
        <f>LOOKUP(Z32,Poängberäkning!$B$6:$B$97,Poängberäkning!$C$6:$C$97)</f>
        <v>24</v>
      </c>
      <c r="AB32" s="50">
        <v>24</v>
      </c>
      <c r="AC32" s="39">
        <f>LOOKUP(AB32,Poängberäkning!$B$6:$B$97,Poängberäkning!$C$6:$C$97)</f>
        <v>27</v>
      </c>
      <c r="AD32" s="50">
        <v>25</v>
      </c>
      <c r="AE32" s="39">
        <f>LOOKUP(AD32,Poängberäkning!$B$6:$B$97,Poängberäkning!$C$6:$C$97)</f>
        <v>26</v>
      </c>
      <c r="AF32" s="51">
        <v>23</v>
      </c>
      <c r="AG32" s="40">
        <f>LOOKUP(AF32,Poängberäkning!$B$6:$B$97,Poängberäkning!$C$6:$C$97)</f>
        <v>28</v>
      </c>
      <c r="AH32" s="51">
        <v>24</v>
      </c>
      <c r="AI32" s="137">
        <f>LOOKUP(AH32,Poängberäkning!$B$6:$B$97,Poängberäkning!$C$6:$C$97)</f>
        <v>27</v>
      </c>
      <c r="AJ32" s="97"/>
      <c r="AK32" s="62">
        <f>LOOKUP(AJ32,Poängberäkning!$B$6:$B$97,Poängberäkning!$C$6:$C$97)</f>
        <v>0</v>
      </c>
      <c r="AL32" s="97"/>
      <c r="AM32" s="62">
        <f>LOOKUP(AL32,Poängberäkning!$B$6:$B$97,Poängberäkning!$C$6:$C$97)</f>
        <v>0</v>
      </c>
      <c r="AN32" s="97"/>
      <c r="AO32" s="138">
        <f>LOOKUP(AN32,Poängberäkning!$B$6:$B$97,Poängberäkning!$C$6:$C$97)</f>
        <v>0</v>
      </c>
      <c r="AP32" s="97"/>
      <c r="AQ32" s="140">
        <f>LOOKUP(AP32,Poängberäkning!$B$6:$B$97,Poängberäkning!$C$6:$C$97)</f>
        <v>0</v>
      </c>
      <c r="AR32" s="66">
        <f>LARGE(($I32,$K32,$M32,$O32,$Q32,$S32,$U32,$W32,$Y32,$AA32,$AC32,$AE32,$AG32,$AI32,$AK32,$AM32,$AO32,$AQ32),1)</f>
        <v>29</v>
      </c>
      <c r="AS32" s="63">
        <f>LARGE(($I32,$K32,$M32,$O32,$Q32,$S32,$U32,$W32,$Y32,$AA32,$AC32,$AE32,$AG32,$AI32,$AK32,$AM32,$AO32,$AQ32),2)</f>
        <v>28</v>
      </c>
      <c r="AT32" s="63">
        <f>LARGE(($I32,$K32,$M32,$O32,$Q32,$S32,$U32,$W32,$Y32,$AA32,$AC32,$AE32,$AG32,$AI32,$AK32,$AM32,$AO32,$AQ32),3)</f>
        <v>28</v>
      </c>
      <c r="AU32" s="63">
        <f>LARGE(($I32,$K32,$M32,$O32,$Q32,$S32,$U32,$W32,$Y32,$AA32,$AC32,$AE32,$AG32,$AI32,$AK32,$AM32,$AO32,$AQ32),4)</f>
        <v>28</v>
      </c>
      <c r="AV32" s="63">
        <f>LARGE(($I32,$K32,$M32,$O32,$Q32,$S32,$U32,$W32,$Y32,$AA32,$AC32,$AE32,$AG32,$AI32,$AK32,$AM32,$AO32,$AQ32),5)</f>
        <v>27</v>
      </c>
      <c r="AW32" s="63">
        <f>LARGE(($I32,$K32,$M32,$O32,$Q32,$S32,$U32,$W32,$Y32,$AA32,$AC32,$AE32,$AG32,$AI32,$AK32,$AM32,$AO32,$AQ32),6)</f>
        <v>27</v>
      </c>
      <c r="AX32" s="63">
        <f>LARGE(($I32,$K32,$M32,$O32,$Q32,$S32,$U32,$W32,$Y32,$AA32,$AC32,$AE32,$AG32,$AI32,$AK32,$AM32,$AO32,$AQ32),7)</f>
        <v>27</v>
      </c>
      <c r="AY32" s="63">
        <f>LARGE(($I32,$K32,$M32,$O32,$Q32,$S32,$U32,$W32,$Y32,$AA32,$AC32,$AE32,$AG32,$AI32,$AK32,$AM32,$AO32,$AQ32),8)</f>
        <v>27</v>
      </c>
    </row>
    <row r="33" spans="1:51" ht="16.5" thickBot="1">
      <c r="A33" s="134">
        <f t="shared" si="3"/>
        <v>29</v>
      </c>
      <c r="B33" s="37">
        <v>1998</v>
      </c>
      <c r="C33" s="72" t="s">
        <v>194</v>
      </c>
      <c r="D33" s="73" t="s">
        <v>124</v>
      </c>
      <c r="E33" s="48">
        <f t="shared" si="0"/>
        <v>123</v>
      </c>
      <c r="F33" s="45">
        <f t="shared" si="1"/>
        <v>123</v>
      </c>
      <c r="G33" s="36">
        <f t="shared" si="2"/>
        <v>123</v>
      </c>
      <c r="H33" s="49"/>
      <c r="I33" s="38">
        <f>LOOKUP(H33,Poängberäkning!$B$6:$B$97,Poängberäkning!$C$6:$C$97)</f>
        <v>0</v>
      </c>
      <c r="J33" s="49"/>
      <c r="K33" s="38">
        <f>LOOKUP(J33,Poängberäkning!$B$6:$B$97,Poängberäkning!$C$6:$C$97)</f>
        <v>0</v>
      </c>
      <c r="L33" s="49"/>
      <c r="M33" s="38">
        <f>LOOKUP(L33,Poängberäkning!$B$6:$B$97,Poängberäkning!$C$6:$C$97)</f>
        <v>0</v>
      </c>
      <c r="N33" s="49"/>
      <c r="O33" s="38">
        <f>LOOKUP(N33,Poängberäkning!$B$6:$B$97,Poängberäkning!$C$6:$C$97)</f>
        <v>0</v>
      </c>
      <c r="P33" s="49"/>
      <c r="Q33" s="38">
        <f>LOOKUP(P33,Poängberäkning!$B$6:$B$97,Poängberäkning!$C$6:$C$97)</f>
        <v>0</v>
      </c>
      <c r="R33" s="49"/>
      <c r="S33" s="38">
        <f>LOOKUP(R33,Poängberäkning!$B$6:$B$97,Poängberäkning!$C$6:$C$97)</f>
        <v>0</v>
      </c>
      <c r="T33" s="60"/>
      <c r="U33" s="39">
        <f>LOOKUP(T33,Poängberäkning!$B$6:$B$97,Poängberäkning!$C$6:$C$97)</f>
        <v>0</v>
      </c>
      <c r="V33" s="50"/>
      <c r="W33" s="39">
        <f>LOOKUP(V33,Poängberäkning!$B$6:$B$97,Poängberäkning!$C$6:$C$97)</f>
        <v>0</v>
      </c>
      <c r="X33" s="50">
        <v>29</v>
      </c>
      <c r="Y33" s="39">
        <f>LOOKUP(X33,Poängberäkning!$B$6:$B$97,Poängberäkning!$C$6:$C$97)</f>
        <v>22</v>
      </c>
      <c r="Z33" s="50">
        <v>25</v>
      </c>
      <c r="AA33" s="39">
        <f>LOOKUP(Z33,Poängberäkning!$B$6:$B$97,Poängberäkning!$C$6:$C$97)</f>
        <v>26</v>
      </c>
      <c r="AB33" s="50"/>
      <c r="AC33" s="39">
        <f>LOOKUP(AB33,Poängberäkning!$B$6:$B$97,Poängberäkning!$C$6:$C$97)</f>
        <v>0</v>
      </c>
      <c r="AD33" s="50">
        <v>27</v>
      </c>
      <c r="AE33" s="39">
        <f>LOOKUP(AD33,Poängberäkning!$B$6:$B$97,Poängberäkning!$C$6:$C$97)</f>
        <v>24</v>
      </c>
      <c r="AF33" s="51"/>
      <c r="AG33" s="40">
        <f>LOOKUP(AF33,Poängberäkning!$B$6:$B$97,Poängberäkning!$C$6:$C$97)</f>
        <v>0</v>
      </c>
      <c r="AH33" s="51"/>
      <c r="AI33" s="137">
        <f>LOOKUP(AH33,Poängberäkning!$B$6:$B$97,Poängberäkning!$C$6:$C$97)</f>
        <v>0</v>
      </c>
      <c r="AJ33" s="97"/>
      <c r="AK33" s="62">
        <f>LOOKUP(AJ33,Poängberäkning!$B$6:$B$97,Poängberäkning!$C$6:$C$97)</f>
        <v>0</v>
      </c>
      <c r="AL33" s="97"/>
      <c r="AM33" s="62">
        <f>LOOKUP(AL33,Poängberäkning!$B$6:$B$97,Poängberäkning!$C$6:$C$97)</f>
        <v>0</v>
      </c>
      <c r="AN33" s="97">
        <v>26</v>
      </c>
      <c r="AO33" s="138">
        <f>LOOKUP(AN33,Poängberäkning!$B$6:$B$97,Poängberäkning!$C$6:$C$97)</f>
        <v>25</v>
      </c>
      <c r="AP33" s="97">
        <v>25</v>
      </c>
      <c r="AQ33" s="140">
        <f>LOOKUP(AP33,Poängberäkning!$B$6:$B$97,Poängberäkning!$C$6:$C$97)</f>
        <v>26</v>
      </c>
      <c r="AR33" s="66">
        <f>LARGE(($I33,$K33,$M33,$O33,$Q33,$S33,$U33,$W33,$Y33,$AA33,$AC33,$AE33,$AG33,$AI33,$AK33,$AM33,$AO33,$AQ33),1)</f>
        <v>26</v>
      </c>
      <c r="AS33" s="63">
        <f>LARGE(($I33,$K33,$M33,$O33,$Q33,$S33,$U33,$W33,$Y33,$AA33,$AC33,$AE33,$AG33,$AI33,$AK33,$AM33,$AO33,$AQ33),2)</f>
        <v>26</v>
      </c>
      <c r="AT33" s="63">
        <f>LARGE(($I33,$K33,$M33,$O33,$Q33,$S33,$U33,$W33,$Y33,$AA33,$AC33,$AE33,$AG33,$AI33,$AK33,$AM33,$AO33,$AQ33),3)</f>
        <v>25</v>
      </c>
      <c r="AU33" s="63">
        <f>LARGE(($I33,$K33,$M33,$O33,$Q33,$S33,$U33,$W33,$Y33,$AA33,$AC33,$AE33,$AG33,$AI33,$AK33,$AM33,$AO33,$AQ33),4)</f>
        <v>24</v>
      </c>
      <c r="AV33" s="63">
        <f>LARGE(($I33,$K33,$M33,$O33,$Q33,$S33,$U33,$W33,$Y33,$AA33,$AC33,$AE33,$AG33,$AI33,$AK33,$AM33,$AO33,$AQ33),5)</f>
        <v>22</v>
      </c>
      <c r="AW33" s="63">
        <f>LARGE(($I33,$K33,$M33,$O33,$Q33,$S33,$U33,$W33,$Y33,$AA33,$AC33,$AE33,$AG33,$AI33,$AK33,$AM33,$AO33,$AQ33),6)</f>
        <v>0</v>
      </c>
      <c r="AX33" s="63">
        <f>LARGE(($I33,$K33,$M33,$O33,$Q33,$S33,$U33,$W33,$Y33,$AA33,$AC33,$AE33,$AG33,$AI33,$AK33,$AM33,$AO33,$AQ33),7)</f>
        <v>0</v>
      </c>
      <c r="AY33" s="63">
        <f>LARGE(($I33,$K33,$M33,$O33,$Q33,$S33,$U33,$W33,$Y33,$AA33,$AC33,$AE33,$AG33,$AI33,$AK33,$AM33,$AO33,$AQ33),8)</f>
        <v>0</v>
      </c>
    </row>
    <row r="34" spans="1:51" ht="16.5" thickBot="1">
      <c r="A34" s="134">
        <f t="shared" si="3"/>
        <v>30</v>
      </c>
      <c r="B34" s="37">
        <v>1998</v>
      </c>
      <c r="C34" s="72" t="s">
        <v>201</v>
      </c>
      <c r="D34" s="73" t="s">
        <v>55</v>
      </c>
      <c r="E34" s="48">
        <f t="shared" si="0"/>
        <v>115</v>
      </c>
      <c r="F34" s="45">
        <f t="shared" si="1"/>
        <v>115</v>
      </c>
      <c r="G34" s="36">
        <f t="shared" si="2"/>
        <v>115</v>
      </c>
      <c r="H34" s="49"/>
      <c r="I34" s="38">
        <f>LOOKUP(H34,Poängberäkning!$B$6:$B$97,Poängberäkning!$C$6:$C$97)</f>
        <v>0</v>
      </c>
      <c r="J34" s="49"/>
      <c r="K34" s="38">
        <f>LOOKUP(J34,Poängberäkning!$B$6:$B$97,Poängberäkning!$C$6:$C$97)</f>
        <v>0</v>
      </c>
      <c r="L34" s="49"/>
      <c r="M34" s="38">
        <f>LOOKUP(L34,Poängberäkning!$B$6:$B$97,Poängberäkning!$C$6:$C$97)</f>
        <v>0</v>
      </c>
      <c r="N34" s="49"/>
      <c r="O34" s="38">
        <f>LOOKUP(N34,Poängberäkning!$B$6:$B$97,Poängberäkning!$C$6:$C$97)</f>
        <v>0</v>
      </c>
      <c r="P34" s="49"/>
      <c r="Q34" s="38">
        <f>LOOKUP(P34,Poängberäkning!$B$6:$B$97,Poängberäkning!$C$6:$C$97)</f>
        <v>0</v>
      </c>
      <c r="R34" s="49"/>
      <c r="S34" s="38">
        <f>LOOKUP(R34,Poängberäkning!$B$6:$B$97,Poängberäkning!$C$6:$C$97)</f>
        <v>0</v>
      </c>
      <c r="T34" s="60"/>
      <c r="U34" s="39">
        <f>LOOKUP(T34,Poängberäkning!$B$6:$B$97,Poängberäkning!$C$6:$C$97)</f>
        <v>0</v>
      </c>
      <c r="V34" s="50"/>
      <c r="W34" s="39">
        <f>LOOKUP(V34,Poängberäkning!$B$6:$B$97,Poängberäkning!$C$6:$C$97)</f>
        <v>0</v>
      </c>
      <c r="X34" s="50"/>
      <c r="Y34" s="39">
        <f>LOOKUP(X34,Poängberäkning!$B$6:$B$97,Poängberäkning!$C$6:$C$97)</f>
        <v>0</v>
      </c>
      <c r="Z34" s="50"/>
      <c r="AA34" s="39">
        <f>LOOKUP(Z34,Poängberäkning!$B$6:$B$97,Poängberäkning!$C$6:$C$97)</f>
        <v>0</v>
      </c>
      <c r="AB34" s="50">
        <v>10</v>
      </c>
      <c r="AC34" s="39">
        <f>LOOKUP(AB34,Poängberäkning!$B$6:$B$97,Poängberäkning!$C$6:$C$97)</f>
        <v>42</v>
      </c>
      <c r="AD34" s="50">
        <v>11</v>
      </c>
      <c r="AE34" s="39">
        <f>LOOKUP(AD34,Poängberäkning!$B$6:$B$97,Poängberäkning!$C$6:$C$97)</f>
        <v>40</v>
      </c>
      <c r="AF34" s="51"/>
      <c r="AG34" s="40">
        <f>LOOKUP(AF34,Poängberäkning!$B$6:$B$97,Poängberäkning!$C$6:$C$97)</f>
        <v>0</v>
      </c>
      <c r="AH34" s="51"/>
      <c r="AI34" s="137">
        <f>LOOKUP(AH34,Poängberäkning!$B$6:$B$97,Poängberäkning!$C$6:$C$97)</f>
        <v>0</v>
      </c>
      <c r="AJ34" s="97"/>
      <c r="AK34" s="62">
        <f>LOOKUP(AJ34,Poängberäkning!$B$6:$B$97,Poängberäkning!$C$6:$C$97)</f>
        <v>0</v>
      </c>
      <c r="AL34" s="97"/>
      <c r="AM34" s="62">
        <f>LOOKUP(AL34,Poängberäkning!$B$6:$B$97,Poängberäkning!$C$6:$C$97)</f>
        <v>0</v>
      </c>
      <c r="AN34" s="97"/>
      <c r="AO34" s="138">
        <f>LOOKUP(AN34,Poängberäkning!$B$6:$B$97,Poängberäkning!$C$6:$C$97)</f>
        <v>0</v>
      </c>
      <c r="AP34" s="97">
        <v>18</v>
      </c>
      <c r="AQ34" s="140">
        <f>LOOKUP(AP34,Poängberäkning!$B$6:$B$97,Poängberäkning!$C$6:$C$97)</f>
        <v>33</v>
      </c>
      <c r="AR34" s="66">
        <f>LARGE(($I34,$K34,$M34,$O34,$Q34,$S34,$U34,$W34,$Y34,$AA34,$AC34,$AE34,$AG34,$AI34,$AK34,$AM34,$AO34,$AQ34),1)</f>
        <v>42</v>
      </c>
      <c r="AS34" s="63">
        <f>LARGE(($I34,$K34,$M34,$O34,$Q34,$S34,$U34,$W34,$Y34,$AA34,$AC34,$AE34,$AG34,$AI34,$AK34,$AM34,$AO34,$AQ34),2)</f>
        <v>40</v>
      </c>
      <c r="AT34" s="63">
        <f>LARGE(($I34,$K34,$M34,$O34,$Q34,$S34,$U34,$W34,$Y34,$AA34,$AC34,$AE34,$AG34,$AI34,$AK34,$AM34,$AO34,$AQ34),3)</f>
        <v>33</v>
      </c>
      <c r="AU34" s="63">
        <f>LARGE(($I34,$K34,$M34,$O34,$Q34,$S34,$U34,$W34,$Y34,$AA34,$AC34,$AE34,$AG34,$AI34,$AK34,$AM34,$AO34,$AQ34),4)</f>
        <v>0</v>
      </c>
      <c r="AV34" s="63">
        <f>LARGE(($I34,$K34,$M34,$O34,$Q34,$S34,$U34,$W34,$Y34,$AA34,$AC34,$AE34,$AG34,$AI34,$AK34,$AM34,$AO34,$AQ34),5)</f>
        <v>0</v>
      </c>
      <c r="AW34" s="63">
        <f>LARGE(($I34,$K34,$M34,$O34,$Q34,$S34,$U34,$W34,$Y34,$AA34,$AC34,$AE34,$AG34,$AI34,$AK34,$AM34,$AO34,$AQ34),6)</f>
        <v>0</v>
      </c>
      <c r="AX34" s="63">
        <f>LARGE(($I34,$K34,$M34,$O34,$Q34,$S34,$U34,$W34,$Y34,$AA34,$AC34,$AE34,$AG34,$AI34,$AK34,$AM34,$AO34,$AQ34),7)</f>
        <v>0</v>
      </c>
      <c r="AY34" s="63">
        <f>LARGE(($I34,$K34,$M34,$O34,$Q34,$S34,$U34,$W34,$Y34,$AA34,$AC34,$AE34,$AG34,$AI34,$AK34,$AM34,$AO34,$AQ34),8)</f>
        <v>0</v>
      </c>
    </row>
    <row r="35" spans="1:51" ht="16.5" thickBot="1">
      <c r="A35" s="134">
        <f t="shared" si="3"/>
        <v>31</v>
      </c>
      <c r="B35" s="37">
        <v>1997</v>
      </c>
      <c r="C35" s="72" t="s">
        <v>110</v>
      </c>
      <c r="D35" s="73" t="s">
        <v>57</v>
      </c>
      <c r="E35" s="48">
        <f t="shared" si="0"/>
        <v>102</v>
      </c>
      <c r="F35" s="45">
        <f t="shared" si="1"/>
        <v>102</v>
      </c>
      <c r="G35" s="36">
        <f t="shared" si="2"/>
        <v>102</v>
      </c>
      <c r="H35" s="49"/>
      <c r="I35" s="38">
        <f>LOOKUP(H35,Poängberäkning!$B$6:$B$97,Poängberäkning!$C$6:$C$97)</f>
        <v>0</v>
      </c>
      <c r="J35" s="49"/>
      <c r="K35" s="38">
        <f>LOOKUP(J35,Poängberäkning!$B$6:$B$97,Poängberäkning!$C$6:$C$97)</f>
        <v>0</v>
      </c>
      <c r="L35" s="49"/>
      <c r="M35" s="38">
        <f>LOOKUP(L35,Poängberäkning!$B$6:$B$97,Poängberäkning!$C$6:$C$97)</f>
        <v>0</v>
      </c>
      <c r="N35" s="49"/>
      <c r="O35" s="38">
        <f>LOOKUP(N35,Poängberäkning!$B$6:$B$97,Poängberäkning!$C$6:$C$97)</f>
        <v>0</v>
      </c>
      <c r="P35" s="49"/>
      <c r="Q35" s="38">
        <f>LOOKUP(P35,Poängberäkning!$B$6:$B$97,Poängberäkning!$C$6:$C$97)</f>
        <v>0</v>
      </c>
      <c r="R35" s="49"/>
      <c r="S35" s="38">
        <f>LOOKUP(R35,Poängberäkning!$B$6:$B$97,Poängberäkning!$C$6:$C$97)</f>
        <v>0</v>
      </c>
      <c r="T35" s="60">
        <v>25</v>
      </c>
      <c r="U35" s="39">
        <f>LOOKUP(T35,Poängberäkning!$B$6:$B$97,Poängberäkning!$C$6:$C$97)</f>
        <v>26</v>
      </c>
      <c r="V35" s="50">
        <v>25</v>
      </c>
      <c r="W35" s="39">
        <f>LOOKUP(V35,Poängberäkning!$B$6:$B$97,Poängberäkning!$C$6:$C$97)</f>
        <v>26</v>
      </c>
      <c r="X35" s="50"/>
      <c r="Y35" s="39">
        <f>LOOKUP(X35,Poängberäkning!$B$6:$B$97,Poängberäkning!$C$6:$C$97)</f>
        <v>0</v>
      </c>
      <c r="Z35" s="50"/>
      <c r="AA35" s="39">
        <f>LOOKUP(Z35,Poängberäkning!$B$6:$B$97,Poängberäkning!$C$6:$C$97)</f>
        <v>0</v>
      </c>
      <c r="AB35" s="50"/>
      <c r="AC35" s="39">
        <f>LOOKUP(AB35,Poängberäkning!$B$6:$B$97,Poängberäkning!$C$6:$C$97)</f>
        <v>0</v>
      </c>
      <c r="AD35" s="50"/>
      <c r="AE35" s="39">
        <f>LOOKUP(AD35,Poängberäkning!$B$6:$B$97,Poängberäkning!$C$6:$C$97)</f>
        <v>0</v>
      </c>
      <c r="AF35" s="51">
        <v>26</v>
      </c>
      <c r="AG35" s="40">
        <f>LOOKUP(AF35,Poängberäkning!$B$6:$B$97,Poängberäkning!$C$6:$C$97)</f>
        <v>25</v>
      </c>
      <c r="AH35" s="51">
        <v>26</v>
      </c>
      <c r="AI35" s="137">
        <f>LOOKUP(AH35,Poängberäkning!$B$6:$B$97,Poängberäkning!$C$6:$C$97)</f>
        <v>25</v>
      </c>
      <c r="AJ35" s="97"/>
      <c r="AK35" s="62">
        <f>LOOKUP(AJ35,Poängberäkning!$B$6:$B$97,Poängberäkning!$C$6:$C$97)</f>
        <v>0</v>
      </c>
      <c r="AL35" s="97"/>
      <c r="AM35" s="62">
        <f>LOOKUP(AL35,Poängberäkning!$B$6:$B$97,Poängberäkning!$C$6:$C$97)</f>
        <v>0</v>
      </c>
      <c r="AN35" s="97"/>
      <c r="AO35" s="138">
        <f>LOOKUP(AN35,Poängberäkning!$B$6:$B$97,Poängberäkning!$C$6:$C$97)</f>
        <v>0</v>
      </c>
      <c r="AP35" s="97"/>
      <c r="AQ35" s="140">
        <f>LOOKUP(AP35,Poängberäkning!$B$6:$B$97,Poängberäkning!$C$6:$C$97)</f>
        <v>0</v>
      </c>
      <c r="AR35" s="66">
        <f>LARGE(($I35,$K35,$M35,$O35,$Q35,$S35,$U35,$W35,$Y35,$AA35,$AC35,$AE35,$AG35,$AI35,$AK35,$AM35,$AO35,$AQ35),1)</f>
        <v>26</v>
      </c>
      <c r="AS35" s="63">
        <f>LARGE(($I35,$K35,$M35,$O35,$Q35,$S35,$U35,$W35,$Y35,$AA35,$AC35,$AE35,$AG35,$AI35,$AK35,$AM35,$AO35,$AQ35),2)</f>
        <v>26</v>
      </c>
      <c r="AT35" s="63">
        <f>LARGE(($I35,$K35,$M35,$O35,$Q35,$S35,$U35,$W35,$Y35,$AA35,$AC35,$AE35,$AG35,$AI35,$AK35,$AM35,$AO35,$AQ35),3)</f>
        <v>25</v>
      </c>
      <c r="AU35" s="63">
        <f>LARGE(($I35,$K35,$M35,$O35,$Q35,$S35,$U35,$W35,$Y35,$AA35,$AC35,$AE35,$AG35,$AI35,$AK35,$AM35,$AO35,$AQ35),4)</f>
        <v>25</v>
      </c>
      <c r="AV35" s="63">
        <f>LARGE(($I35,$K35,$M35,$O35,$Q35,$S35,$U35,$W35,$Y35,$AA35,$AC35,$AE35,$AG35,$AI35,$AK35,$AM35,$AO35,$AQ35),5)</f>
        <v>0</v>
      </c>
      <c r="AW35" s="63">
        <f>LARGE(($I35,$K35,$M35,$O35,$Q35,$S35,$U35,$W35,$Y35,$AA35,$AC35,$AE35,$AG35,$AI35,$AK35,$AM35,$AO35,$AQ35),6)</f>
        <v>0</v>
      </c>
      <c r="AX35" s="63">
        <f>LARGE(($I35,$K35,$M35,$O35,$Q35,$S35,$U35,$W35,$Y35,$AA35,$AC35,$AE35,$AG35,$AI35,$AK35,$AM35,$AO35,$AQ35),7)</f>
        <v>0</v>
      </c>
      <c r="AY35" s="63">
        <f>LARGE(($I35,$K35,$M35,$O35,$Q35,$S35,$U35,$W35,$Y35,$AA35,$AC35,$AE35,$AG35,$AI35,$AK35,$AM35,$AO35,$AQ35),8)</f>
        <v>0</v>
      </c>
    </row>
    <row r="36" spans="1:51" ht="16.5" thickBot="1">
      <c r="A36" s="134">
        <f t="shared" si="3"/>
        <v>32</v>
      </c>
      <c r="B36" s="37">
        <v>1998</v>
      </c>
      <c r="C36" s="72" t="s">
        <v>191</v>
      </c>
      <c r="D36" s="73" t="s">
        <v>56</v>
      </c>
      <c r="E36" s="48">
        <f t="shared" si="0"/>
        <v>93</v>
      </c>
      <c r="F36" s="45">
        <f t="shared" si="1"/>
        <v>93</v>
      </c>
      <c r="G36" s="36">
        <f t="shared" si="2"/>
        <v>93</v>
      </c>
      <c r="H36" s="49">
        <v>15</v>
      </c>
      <c r="I36" s="38">
        <f>LOOKUP(H36,Poängberäkning!$B$6:$B$97,Poängberäkning!$C$6:$C$97)</f>
        <v>36</v>
      </c>
      <c r="J36" s="49"/>
      <c r="K36" s="38">
        <f>LOOKUP(J36,Poängberäkning!$B$6:$B$97,Poängberäkning!$C$6:$C$97)</f>
        <v>0</v>
      </c>
      <c r="L36" s="49"/>
      <c r="M36" s="38">
        <f>LOOKUP(L36,Poängberäkning!$B$6:$B$97,Poängberäkning!$C$6:$C$97)</f>
        <v>0</v>
      </c>
      <c r="N36" s="49"/>
      <c r="O36" s="38">
        <f>LOOKUP(N36,Poängberäkning!$B$6:$B$97,Poängberäkning!$C$6:$C$97)</f>
        <v>0</v>
      </c>
      <c r="P36" s="49"/>
      <c r="Q36" s="38">
        <f>LOOKUP(P36,Poängberäkning!$B$6:$B$97,Poängberäkning!$C$6:$C$97)</f>
        <v>0</v>
      </c>
      <c r="R36" s="49"/>
      <c r="S36" s="38">
        <f>LOOKUP(R36,Poängberäkning!$B$6:$B$97,Poängberäkning!$C$6:$C$97)</f>
        <v>0</v>
      </c>
      <c r="T36" s="60"/>
      <c r="U36" s="39">
        <f>LOOKUP(T36,Poängberäkning!$B$6:$B$97,Poängberäkning!$C$6:$C$97)</f>
        <v>0</v>
      </c>
      <c r="V36" s="50"/>
      <c r="W36" s="39">
        <f>LOOKUP(V36,Poängberäkning!$B$6:$B$97,Poängberäkning!$C$6:$C$97)</f>
        <v>0</v>
      </c>
      <c r="X36" s="50">
        <v>22</v>
      </c>
      <c r="Y36" s="39">
        <f>LOOKUP(X36,Poängberäkning!$B$6:$B$97,Poängberäkning!$C$6:$C$97)</f>
        <v>29</v>
      </c>
      <c r="Z36" s="50">
        <v>23</v>
      </c>
      <c r="AA36" s="39">
        <f>LOOKUP(Z36,Poängberäkning!$B$6:$B$97,Poängberäkning!$C$6:$C$97)</f>
        <v>28</v>
      </c>
      <c r="AB36" s="50"/>
      <c r="AC36" s="39">
        <f>LOOKUP(AB36,Poängberäkning!$B$6:$B$97,Poängberäkning!$C$6:$C$97)</f>
        <v>0</v>
      </c>
      <c r="AD36" s="50"/>
      <c r="AE36" s="39">
        <f>LOOKUP(AD36,Poängberäkning!$B$6:$B$97,Poängberäkning!$C$6:$C$97)</f>
        <v>0</v>
      </c>
      <c r="AF36" s="51"/>
      <c r="AG36" s="40">
        <f>LOOKUP(AF36,Poängberäkning!$B$6:$B$97,Poängberäkning!$C$6:$C$97)</f>
        <v>0</v>
      </c>
      <c r="AH36" s="51"/>
      <c r="AI36" s="137">
        <f>LOOKUP(AH36,Poängberäkning!$B$6:$B$97,Poängberäkning!$C$6:$C$97)</f>
        <v>0</v>
      </c>
      <c r="AJ36" s="97"/>
      <c r="AK36" s="62">
        <f>LOOKUP(AJ36,Poängberäkning!$B$6:$B$97,Poängberäkning!$C$6:$C$97)</f>
        <v>0</v>
      </c>
      <c r="AL36" s="97"/>
      <c r="AM36" s="62">
        <f>LOOKUP(AL36,Poängberäkning!$B$6:$B$97,Poängberäkning!$C$6:$C$97)</f>
        <v>0</v>
      </c>
      <c r="AN36" s="97"/>
      <c r="AO36" s="138">
        <f>LOOKUP(AN36,Poängberäkning!$B$6:$B$97,Poängberäkning!$C$6:$C$97)</f>
        <v>0</v>
      </c>
      <c r="AP36" s="97"/>
      <c r="AQ36" s="140">
        <f>LOOKUP(AP36,Poängberäkning!$B$6:$B$97,Poängberäkning!$C$6:$C$97)</f>
        <v>0</v>
      </c>
      <c r="AR36" s="66">
        <f>LARGE(($I36,$K36,$M36,$O36,$Q36,$S36,$U36,$W36,$Y36,$AA36,$AC36,$AE36,$AG36,$AI36,$AK36,$AM36,$AO36,$AQ36),1)</f>
        <v>36</v>
      </c>
      <c r="AS36" s="63">
        <f>LARGE(($I36,$K36,$M36,$O36,$Q36,$S36,$U36,$W36,$Y36,$AA36,$AC36,$AE36,$AG36,$AI36,$AK36,$AM36,$AO36,$AQ36),2)</f>
        <v>29</v>
      </c>
      <c r="AT36" s="63">
        <f>LARGE(($I36,$K36,$M36,$O36,$Q36,$S36,$U36,$W36,$Y36,$AA36,$AC36,$AE36,$AG36,$AI36,$AK36,$AM36,$AO36,$AQ36),3)</f>
        <v>28</v>
      </c>
      <c r="AU36" s="63">
        <f>LARGE(($I36,$K36,$M36,$O36,$Q36,$S36,$U36,$W36,$Y36,$AA36,$AC36,$AE36,$AG36,$AI36,$AK36,$AM36,$AO36,$AQ36),4)</f>
        <v>0</v>
      </c>
      <c r="AV36" s="63">
        <f>LARGE(($I36,$K36,$M36,$O36,$Q36,$S36,$U36,$W36,$Y36,$AA36,$AC36,$AE36,$AG36,$AI36,$AK36,$AM36,$AO36,$AQ36),5)</f>
        <v>0</v>
      </c>
      <c r="AW36" s="63">
        <f>LARGE(($I36,$K36,$M36,$O36,$Q36,$S36,$U36,$W36,$Y36,$AA36,$AC36,$AE36,$AG36,$AI36,$AK36,$AM36,$AO36,$AQ36),6)</f>
        <v>0</v>
      </c>
      <c r="AX36" s="63">
        <f>LARGE(($I36,$K36,$M36,$O36,$Q36,$S36,$U36,$W36,$Y36,$AA36,$AC36,$AE36,$AG36,$AI36,$AK36,$AM36,$AO36,$AQ36),7)</f>
        <v>0</v>
      </c>
      <c r="AY36" s="63">
        <f>LARGE(($I36,$K36,$M36,$O36,$Q36,$S36,$U36,$W36,$Y36,$AA36,$AC36,$AE36,$AG36,$AI36,$AK36,$AM36,$AO36,$AQ36),8)</f>
        <v>0</v>
      </c>
    </row>
    <row r="37" spans="1:51" ht="16.5" thickBot="1">
      <c r="A37" s="134">
        <f t="shared" si="3"/>
        <v>33</v>
      </c>
      <c r="B37" s="37">
        <v>1997</v>
      </c>
      <c r="C37" s="72" t="s">
        <v>193</v>
      </c>
      <c r="D37" s="73" t="s">
        <v>63</v>
      </c>
      <c r="E37" s="48">
        <f aca="true" t="shared" si="4" ref="E37:E64">SUM(AR37:AY37)</f>
        <v>87</v>
      </c>
      <c r="F37" s="45">
        <f aca="true" t="shared" si="5" ref="F37:F64">SUM(AR37:AY37)</f>
        <v>87</v>
      </c>
      <c r="G37" s="36">
        <f aca="true" t="shared" si="6" ref="G37:G64">I37+K37+M37+O37+Q37+S37+U37+W37+Y37+AA37+AC37+AE37+AG37+AI37+AK37+AM37+AO37+AQ37</f>
        <v>87</v>
      </c>
      <c r="H37" s="49">
        <v>18</v>
      </c>
      <c r="I37" s="38">
        <f>LOOKUP(H37,Poängberäkning!$B$6:$B$97,Poängberäkning!$C$6:$C$97)</f>
        <v>33</v>
      </c>
      <c r="J37" s="49">
        <v>20</v>
      </c>
      <c r="K37" s="38">
        <f>LOOKUP(J37,Poängberäkning!$B$6:$B$97,Poängberäkning!$C$6:$C$97)</f>
        <v>31</v>
      </c>
      <c r="L37" s="49"/>
      <c r="M37" s="38">
        <f>LOOKUP(L37,Poängberäkning!$B$6:$B$97,Poängberäkning!$C$6:$C$97)</f>
        <v>0</v>
      </c>
      <c r="N37" s="49"/>
      <c r="O37" s="38">
        <f>LOOKUP(N37,Poängberäkning!$B$6:$B$97,Poängberäkning!$C$6:$C$97)</f>
        <v>0</v>
      </c>
      <c r="P37" s="49"/>
      <c r="Q37" s="38">
        <f>LOOKUP(P37,Poängberäkning!$B$6:$B$97,Poängberäkning!$C$6:$C$97)</f>
        <v>0</v>
      </c>
      <c r="R37" s="49"/>
      <c r="S37" s="38">
        <f>LOOKUP(R37,Poängberäkning!$B$6:$B$97,Poängberäkning!$C$6:$C$97)</f>
        <v>0</v>
      </c>
      <c r="T37" s="60"/>
      <c r="U37" s="39">
        <f>LOOKUP(T37,Poängberäkning!$B$6:$B$97,Poängberäkning!$C$6:$C$97)</f>
        <v>0</v>
      </c>
      <c r="V37" s="50"/>
      <c r="W37" s="39">
        <f>LOOKUP(V37,Poängberäkning!$B$6:$B$97,Poängberäkning!$C$6:$C$97)</f>
        <v>0</v>
      </c>
      <c r="X37" s="50">
        <v>28</v>
      </c>
      <c r="Y37" s="39">
        <f>LOOKUP(X37,Poängberäkning!$B$6:$B$97,Poängberäkning!$C$6:$C$97)</f>
        <v>23</v>
      </c>
      <c r="Z37" s="50"/>
      <c r="AA37" s="39">
        <f>LOOKUP(Z37,Poängberäkning!$B$6:$B$97,Poängberäkning!$C$6:$C$97)</f>
        <v>0</v>
      </c>
      <c r="AB37" s="50"/>
      <c r="AC37" s="39">
        <f>LOOKUP(AB37,Poängberäkning!$B$6:$B$97,Poängberäkning!$C$6:$C$97)</f>
        <v>0</v>
      </c>
      <c r="AD37" s="50"/>
      <c r="AE37" s="39">
        <f>LOOKUP(AD37,Poängberäkning!$B$6:$B$97,Poängberäkning!$C$6:$C$97)</f>
        <v>0</v>
      </c>
      <c r="AF37" s="51"/>
      <c r="AG37" s="40">
        <f>LOOKUP(AF37,Poängberäkning!$B$6:$B$97,Poängberäkning!$C$6:$C$97)</f>
        <v>0</v>
      </c>
      <c r="AH37" s="51"/>
      <c r="AI37" s="137">
        <f>LOOKUP(AH37,Poängberäkning!$B$6:$B$97,Poängberäkning!$C$6:$C$97)</f>
        <v>0</v>
      </c>
      <c r="AJ37" s="97"/>
      <c r="AK37" s="62">
        <f>LOOKUP(AJ37,Poängberäkning!$B$6:$B$97,Poängberäkning!$C$6:$C$97)</f>
        <v>0</v>
      </c>
      <c r="AL37" s="97"/>
      <c r="AM37" s="62">
        <f>LOOKUP(AL37,Poängberäkning!$B$6:$B$97,Poängberäkning!$C$6:$C$97)</f>
        <v>0</v>
      </c>
      <c r="AN37" s="97"/>
      <c r="AO37" s="138">
        <f>LOOKUP(AN37,Poängberäkning!$B$6:$B$97,Poängberäkning!$C$6:$C$97)</f>
        <v>0</v>
      </c>
      <c r="AP37" s="97"/>
      <c r="AQ37" s="140">
        <f>LOOKUP(AP37,Poängberäkning!$B$6:$B$97,Poängberäkning!$C$6:$C$97)</f>
        <v>0</v>
      </c>
      <c r="AR37" s="66">
        <f>LARGE(($I37,$K37,$M37,$O37,$Q37,$S37,$U37,$W37,$Y37,$AA37,$AC37,$AE37,$AG37,$AI37,$AK37,$AM37,$AO37,$AQ37),1)</f>
        <v>33</v>
      </c>
      <c r="AS37" s="63">
        <f>LARGE(($I37,$K37,$M37,$O37,$Q37,$S37,$U37,$W37,$Y37,$AA37,$AC37,$AE37,$AG37,$AI37,$AK37,$AM37,$AO37,$AQ37),2)</f>
        <v>31</v>
      </c>
      <c r="AT37" s="63">
        <f>LARGE(($I37,$K37,$M37,$O37,$Q37,$S37,$U37,$W37,$Y37,$AA37,$AC37,$AE37,$AG37,$AI37,$AK37,$AM37,$AO37,$AQ37),3)</f>
        <v>23</v>
      </c>
      <c r="AU37" s="63">
        <f>LARGE(($I37,$K37,$M37,$O37,$Q37,$S37,$U37,$W37,$Y37,$AA37,$AC37,$AE37,$AG37,$AI37,$AK37,$AM37,$AO37,$AQ37),4)</f>
        <v>0</v>
      </c>
      <c r="AV37" s="63">
        <f>LARGE(($I37,$K37,$M37,$O37,$Q37,$S37,$U37,$W37,$Y37,$AA37,$AC37,$AE37,$AG37,$AI37,$AK37,$AM37,$AO37,$AQ37),5)</f>
        <v>0</v>
      </c>
      <c r="AW37" s="63">
        <f>LARGE(($I37,$K37,$M37,$O37,$Q37,$S37,$U37,$W37,$Y37,$AA37,$AC37,$AE37,$AG37,$AI37,$AK37,$AM37,$AO37,$AQ37),6)</f>
        <v>0</v>
      </c>
      <c r="AX37" s="63">
        <f>LARGE(($I37,$K37,$M37,$O37,$Q37,$S37,$U37,$W37,$Y37,$AA37,$AC37,$AE37,$AG37,$AI37,$AK37,$AM37,$AO37,$AQ37),7)</f>
        <v>0</v>
      </c>
      <c r="AY37" s="63">
        <f>LARGE(($I37,$K37,$M37,$O37,$Q37,$S37,$U37,$W37,$Y37,$AA37,$AC37,$AE37,$AG37,$AI37,$AK37,$AM37,$AO37,$AQ37),8)</f>
        <v>0</v>
      </c>
    </row>
    <row r="38" spans="1:51" ht="16.5" thickBot="1">
      <c r="A38" s="134">
        <f t="shared" si="3"/>
        <v>34</v>
      </c>
      <c r="B38" s="37">
        <v>1998</v>
      </c>
      <c r="C38" s="72" t="s">
        <v>195</v>
      </c>
      <c r="D38" s="73" t="s">
        <v>63</v>
      </c>
      <c r="E38" s="48">
        <f t="shared" si="4"/>
        <v>73</v>
      </c>
      <c r="F38" s="45">
        <f t="shared" si="5"/>
        <v>73</v>
      </c>
      <c r="G38" s="36">
        <f t="shared" si="6"/>
        <v>73</v>
      </c>
      <c r="H38" s="49">
        <v>25</v>
      </c>
      <c r="I38" s="38">
        <f>LOOKUP(H38,Poängberäkning!$B$6:$B$97,Poängberäkning!$C$6:$C$97)</f>
        <v>26</v>
      </c>
      <c r="J38" s="49">
        <v>25</v>
      </c>
      <c r="K38" s="38">
        <f>LOOKUP(J38,Poängberäkning!$B$6:$B$97,Poängberäkning!$C$6:$C$97)</f>
        <v>26</v>
      </c>
      <c r="L38" s="49"/>
      <c r="M38" s="38">
        <f>LOOKUP(L38,Poängberäkning!$B$6:$B$97,Poängberäkning!$C$6:$C$97)</f>
        <v>0</v>
      </c>
      <c r="N38" s="49"/>
      <c r="O38" s="38">
        <f>LOOKUP(N38,Poängberäkning!$B$6:$B$97,Poängberäkning!$C$6:$C$97)</f>
        <v>0</v>
      </c>
      <c r="P38" s="49"/>
      <c r="Q38" s="38">
        <f>LOOKUP(P38,Poängberäkning!$B$6:$B$97,Poängberäkning!$C$6:$C$97)</f>
        <v>0</v>
      </c>
      <c r="R38" s="49"/>
      <c r="S38" s="38">
        <f>LOOKUP(R38,Poängberäkning!$B$6:$B$97,Poängberäkning!$C$6:$C$97)</f>
        <v>0</v>
      </c>
      <c r="T38" s="60"/>
      <c r="U38" s="39">
        <f>LOOKUP(T38,Poängberäkning!$B$6:$B$97,Poängberäkning!$C$6:$C$97)</f>
        <v>0</v>
      </c>
      <c r="V38" s="50"/>
      <c r="W38" s="39">
        <f>LOOKUP(V38,Poängberäkning!$B$6:$B$97,Poängberäkning!$C$6:$C$97)</f>
        <v>0</v>
      </c>
      <c r="X38" s="50">
        <v>30</v>
      </c>
      <c r="Y38" s="39">
        <f>LOOKUP(X38,Poängberäkning!$B$6:$B$97,Poängberäkning!$C$6:$C$97)</f>
        <v>21</v>
      </c>
      <c r="Z38" s="50"/>
      <c r="AA38" s="39">
        <f>LOOKUP(Z38,Poängberäkning!$B$6:$B$97,Poängberäkning!$C$6:$C$97)</f>
        <v>0</v>
      </c>
      <c r="AB38" s="50"/>
      <c r="AC38" s="39">
        <f>LOOKUP(AB38,Poängberäkning!$B$6:$B$97,Poängberäkning!$C$6:$C$97)</f>
        <v>0</v>
      </c>
      <c r="AD38" s="50"/>
      <c r="AE38" s="39">
        <f>LOOKUP(AD38,Poängberäkning!$B$6:$B$97,Poängberäkning!$C$6:$C$97)</f>
        <v>0</v>
      </c>
      <c r="AF38" s="51"/>
      <c r="AG38" s="40">
        <f>LOOKUP(AF38,Poängberäkning!$B$6:$B$97,Poängberäkning!$C$6:$C$97)</f>
        <v>0</v>
      </c>
      <c r="AH38" s="51"/>
      <c r="AI38" s="137">
        <f>LOOKUP(AH38,Poängberäkning!$B$6:$B$97,Poängberäkning!$C$6:$C$97)</f>
        <v>0</v>
      </c>
      <c r="AJ38" s="97"/>
      <c r="AK38" s="62">
        <f>LOOKUP(AJ38,Poängberäkning!$B$6:$B$97,Poängberäkning!$C$6:$C$97)</f>
        <v>0</v>
      </c>
      <c r="AL38" s="97"/>
      <c r="AM38" s="62">
        <f>LOOKUP(AL38,Poängberäkning!$B$6:$B$97,Poängberäkning!$C$6:$C$97)</f>
        <v>0</v>
      </c>
      <c r="AN38" s="97"/>
      <c r="AO38" s="138">
        <f>LOOKUP(AN38,Poängberäkning!$B$6:$B$97,Poängberäkning!$C$6:$C$97)</f>
        <v>0</v>
      </c>
      <c r="AP38" s="97"/>
      <c r="AQ38" s="140">
        <f>LOOKUP(AP38,Poängberäkning!$B$6:$B$97,Poängberäkning!$C$6:$C$97)</f>
        <v>0</v>
      </c>
      <c r="AR38" s="66">
        <f>LARGE(($I38,$K38,$M38,$O38,$Q38,$S38,$U38,$W38,$Y38,$AA38,$AC38,$AE38,$AG38,$AI38,$AK38,$AM38,$AO38,$AQ38),1)</f>
        <v>26</v>
      </c>
      <c r="AS38" s="63">
        <f>LARGE(($I38,$K38,$M38,$O38,$Q38,$S38,$U38,$W38,$Y38,$AA38,$AC38,$AE38,$AG38,$AI38,$AK38,$AM38,$AO38,$AQ38),2)</f>
        <v>26</v>
      </c>
      <c r="AT38" s="63">
        <f>LARGE(($I38,$K38,$M38,$O38,$Q38,$S38,$U38,$W38,$Y38,$AA38,$AC38,$AE38,$AG38,$AI38,$AK38,$AM38,$AO38,$AQ38),3)</f>
        <v>21</v>
      </c>
      <c r="AU38" s="63">
        <f>LARGE(($I38,$K38,$M38,$O38,$Q38,$S38,$U38,$W38,$Y38,$AA38,$AC38,$AE38,$AG38,$AI38,$AK38,$AM38,$AO38,$AQ38),4)</f>
        <v>0</v>
      </c>
      <c r="AV38" s="63">
        <f>LARGE(($I38,$K38,$M38,$O38,$Q38,$S38,$U38,$W38,$Y38,$AA38,$AC38,$AE38,$AG38,$AI38,$AK38,$AM38,$AO38,$AQ38),5)</f>
        <v>0</v>
      </c>
      <c r="AW38" s="63">
        <f>LARGE(($I38,$K38,$M38,$O38,$Q38,$S38,$U38,$W38,$Y38,$AA38,$AC38,$AE38,$AG38,$AI38,$AK38,$AM38,$AO38,$AQ38),6)</f>
        <v>0</v>
      </c>
      <c r="AX38" s="63">
        <f>LARGE(($I38,$K38,$M38,$O38,$Q38,$S38,$U38,$W38,$Y38,$AA38,$AC38,$AE38,$AG38,$AI38,$AK38,$AM38,$AO38,$AQ38),7)</f>
        <v>0</v>
      </c>
      <c r="AY38" s="63">
        <f>LARGE(($I38,$K38,$M38,$O38,$Q38,$S38,$U38,$W38,$Y38,$AA38,$AC38,$AE38,$AG38,$AI38,$AK38,$AM38,$AO38,$AQ38),8)</f>
        <v>0</v>
      </c>
    </row>
    <row r="39" spans="1:51" ht="16.5" thickBot="1">
      <c r="A39" s="134">
        <f t="shared" si="3"/>
        <v>35</v>
      </c>
      <c r="B39" s="37">
        <v>1998</v>
      </c>
      <c r="C39" s="72" t="s">
        <v>196</v>
      </c>
      <c r="D39" s="73" t="s">
        <v>63</v>
      </c>
      <c r="E39" s="48">
        <f t="shared" si="4"/>
        <v>65</v>
      </c>
      <c r="F39" s="45">
        <f t="shared" si="5"/>
        <v>65</v>
      </c>
      <c r="G39" s="36">
        <f t="shared" si="6"/>
        <v>65</v>
      </c>
      <c r="H39" s="49"/>
      <c r="I39" s="38">
        <f>LOOKUP(H39,Poängberäkning!$B$6:$B$97,Poängberäkning!$C$6:$C$97)</f>
        <v>0</v>
      </c>
      <c r="J39" s="49">
        <v>27</v>
      </c>
      <c r="K39" s="38">
        <f>LOOKUP(J39,Poängberäkning!$B$6:$B$97,Poängberäkning!$C$6:$C$97)</f>
        <v>24</v>
      </c>
      <c r="L39" s="49"/>
      <c r="M39" s="38">
        <f>LOOKUP(L39,Poängberäkning!$B$6:$B$97,Poängberäkning!$C$6:$C$97)</f>
        <v>0</v>
      </c>
      <c r="N39" s="49"/>
      <c r="O39" s="38">
        <f>LOOKUP(N39,Poängberäkning!$B$6:$B$97,Poängberäkning!$C$6:$C$97)</f>
        <v>0</v>
      </c>
      <c r="P39" s="49"/>
      <c r="Q39" s="38">
        <f>LOOKUP(P39,Poängberäkning!$B$6:$B$97,Poängberäkning!$C$6:$C$97)</f>
        <v>0</v>
      </c>
      <c r="R39" s="49"/>
      <c r="S39" s="38">
        <f>LOOKUP(R39,Poängberäkning!$B$6:$B$97,Poängberäkning!$C$6:$C$97)</f>
        <v>0</v>
      </c>
      <c r="T39" s="60"/>
      <c r="U39" s="39">
        <f>LOOKUP(T39,Poängberäkning!$B$6:$B$97,Poängberäkning!$C$6:$C$97)</f>
        <v>0</v>
      </c>
      <c r="V39" s="50"/>
      <c r="W39" s="39">
        <f>LOOKUP(V39,Poängberäkning!$B$6:$B$97,Poängberäkning!$C$6:$C$97)</f>
        <v>0</v>
      </c>
      <c r="X39" s="50">
        <v>31</v>
      </c>
      <c r="Y39" s="39">
        <f>LOOKUP(X39,Poängberäkning!$B$6:$B$97,Poängberäkning!$C$6:$C$97)</f>
        <v>20</v>
      </c>
      <c r="Z39" s="50">
        <v>30</v>
      </c>
      <c r="AA39" s="39">
        <f>LOOKUP(Z39,Poängberäkning!$B$6:$B$97,Poängberäkning!$C$6:$C$97)</f>
        <v>21</v>
      </c>
      <c r="AB39" s="50"/>
      <c r="AC39" s="39">
        <f>LOOKUP(AB39,Poängberäkning!$B$6:$B$97,Poängberäkning!$C$6:$C$97)</f>
        <v>0</v>
      </c>
      <c r="AD39" s="50"/>
      <c r="AE39" s="39">
        <f>LOOKUP(AD39,Poängberäkning!$B$6:$B$97,Poängberäkning!$C$6:$C$97)</f>
        <v>0</v>
      </c>
      <c r="AF39" s="51"/>
      <c r="AG39" s="40">
        <f>LOOKUP(AF39,Poängberäkning!$B$6:$B$97,Poängberäkning!$C$6:$C$97)</f>
        <v>0</v>
      </c>
      <c r="AH39" s="51"/>
      <c r="AI39" s="137">
        <f>LOOKUP(AH39,Poängberäkning!$B$6:$B$97,Poängberäkning!$C$6:$C$97)</f>
        <v>0</v>
      </c>
      <c r="AJ39" s="97"/>
      <c r="AK39" s="62">
        <f>LOOKUP(AJ39,Poängberäkning!$B$6:$B$97,Poängberäkning!$C$6:$C$97)</f>
        <v>0</v>
      </c>
      <c r="AL39" s="97"/>
      <c r="AM39" s="62">
        <f>LOOKUP(AL39,Poängberäkning!$B$6:$B$97,Poängberäkning!$C$6:$C$97)</f>
        <v>0</v>
      </c>
      <c r="AN39" s="97"/>
      <c r="AO39" s="138">
        <f>LOOKUP(AN39,Poängberäkning!$B$6:$B$97,Poängberäkning!$C$6:$C$97)</f>
        <v>0</v>
      </c>
      <c r="AP39" s="97"/>
      <c r="AQ39" s="140">
        <f>LOOKUP(AP39,Poängberäkning!$B$6:$B$97,Poängberäkning!$C$6:$C$97)</f>
        <v>0</v>
      </c>
      <c r="AR39" s="66">
        <f>LARGE(($I39,$K39,$M39,$O39,$Q39,$S39,$U39,$W39,$Y39,$AA39,$AC39,$AE39,$AG39,$AI39,$AK39,$AM39,$AO39,$AQ39),1)</f>
        <v>24</v>
      </c>
      <c r="AS39" s="63">
        <f>LARGE(($I39,$K39,$M39,$O39,$Q39,$S39,$U39,$W39,$Y39,$AA39,$AC39,$AE39,$AG39,$AI39,$AK39,$AM39,$AO39,$AQ39),2)</f>
        <v>21</v>
      </c>
      <c r="AT39" s="63">
        <f>LARGE(($I39,$K39,$M39,$O39,$Q39,$S39,$U39,$W39,$Y39,$AA39,$AC39,$AE39,$AG39,$AI39,$AK39,$AM39,$AO39,$AQ39),3)</f>
        <v>20</v>
      </c>
      <c r="AU39" s="63">
        <f>LARGE(($I39,$K39,$M39,$O39,$Q39,$S39,$U39,$W39,$Y39,$AA39,$AC39,$AE39,$AG39,$AI39,$AK39,$AM39,$AO39,$AQ39),4)</f>
        <v>0</v>
      </c>
      <c r="AV39" s="63">
        <f>LARGE(($I39,$K39,$M39,$O39,$Q39,$S39,$U39,$W39,$Y39,$AA39,$AC39,$AE39,$AG39,$AI39,$AK39,$AM39,$AO39,$AQ39),5)</f>
        <v>0</v>
      </c>
      <c r="AW39" s="63">
        <f>LARGE(($I39,$K39,$M39,$O39,$Q39,$S39,$U39,$W39,$Y39,$AA39,$AC39,$AE39,$AG39,$AI39,$AK39,$AM39,$AO39,$AQ39),6)</f>
        <v>0</v>
      </c>
      <c r="AX39" s="63">
        <f>LARGE(($I39,$K39,$M39,$O39,$Q39,$S39,$U39,$W39,$Y39,$AA39,$AC39,$AE39,$AG39,$AI39,$AK39,$AM39,$AO39,$AQ39),7)</f>
        <v>0</v>
      </c>
      <c r="AY39" s="63">
        <f>LARGE(($I39,$K39,$M39,$O39,$Q39,$S39,$U39,$W39,$Y39,$AA39,$AC39,$AE39,$AG39,$AI39,$AK39,$AM39,$AO39,$AQ39),8)</f>
        <v>0</v>
      </c>
    </row>
    <row r="40" spans="1:51" ht="16.5" thickBot="1">
      <c r="A40" s="134">
        <f t="shared" si="3"/>
        <v>36</v>
      </c>
      <c r="B40" s="37">
        <v>1998</v>
      </c>
      <c r="C40" s="72" t="s">
        <v>157</v>
      </c>
      <c r="D40" s="73" t="s">
        <v>61</v>
      </c>
      <c r="E40" s="48">
        <f t="shared" si="4"/>
        <v>52</v>
      </c>
      <c r="F40" s="45">
        <f t="shared" si="5"/>
        <v>52</v>
      </c>
      <c r="G40" s="36">
        <f t="shared" si="6"/>
        <v>52</v>
      </c>
      <c r="H40" s="49"/>
      <c r="I40" s="38">
        <f>LOOKUP(H40,Poängberäkning!$B$6:$B$97,Poängberäkning!$C$6:$C$97)</f>
        <v>0</v>
      </c>
      <c r="J40" s="49"/>
      <c r="K40" s="38">
        <f>LOOKUP(J40,Poängberäkning!$B$6:$B$97,Poängberäkning!$C$6:$C$97)</f>
        <v>0</v>
      </c>
      <c r="L40" s="49"/>
      <c r="M40" s="38">
        <f>LOOKUP(L40,Poängberäkning!$B$6:$B$97,Poängberäkning!$C$6:$C$97)</f>
        <v>0</v>
      </c>
      <c r="N40" s="49"/>
      <c r="O40" s="38">
        <f>LOOKUP(N40,Poängberäkning!$B$6:$B$97,Poängberäkning!$C$6:$C$97)</f>
        <v>0</v>
      </c>
      <c r="P40" s="49"/>
      <c r="Q40" s="38">
        <f>LOOKUP(P40,Poängberäkning!$B$6:$B$97,Poängberäkning!$C$6:$C$97)</f>
        <v>0</v>
      </c>
      <c r="R40" s="49"/>
      <c r="S40" s="38">
        <f>LOOKUP(R40,Poängberäkning!$B$6:$B$97,Poängberäkning!$C$6:$C$97)</f>
        <v>0</v>
      </c>
      <c r="T40" s="60">
        <v>26</v>
      </c>
      <c r="U40" s="39">
        <f>LOOKUP(T40,Poängberäkning!$B$6:$B$97,Poängberäkning!$C$6:$C$97)</f>
        <v>25</v>
      </c>
      <c r="V40" s="50">
        <v>24</v>
      </c>
      <c r="W40" s="39">
        <f>LOOKUP(V40,Poängberäkning!$B$6:$B$97,Poängberäkning!$C$6:$C$97)</f>
        <v>27</v>
      </c>
      <c r="X40" s="50"/>
      <c r="Y40" s="39">
        <f>LOOKUP(X40,Poängberäkning!$B$6:$B$97,Poängberäkning!$C$6:$C$97)</f>
        <v>0</v>
      </c>
      <c r="Z40" s="50"/>
      <c r="AA40" s="39">
        <f>LOOKUP(Z40,Poängberäkning!$B$6:$B$97,Poängberäkning!$C$6:$C$97)</f>
        <v>0</v>
      </c>
      <c r="AB40" s="50"/>
      <c r="AC40" s="39">
        <f>LOOKUP(AB40,Poängberäkning!$B$6:$B$97,Poängberäkning!$C$6:$C$97)</f>
        <v>0</v>
      </c>
      <c r="AD40" s="50"/>
      <c r="AE40" s="39">
        <f>LOOKUP(AD40,Poängberäkning!$B$6:$B$97,Poängberäkning!$C$6:$C$97)</f>
        <v>0</v>
      </c>
      <c r="AF40" s="51"/>
      <c r="AG40" s="40">
        <f>LOOKUP(AF40,Poängberäkning!$B$6:$B$97,Poängberäkning!$C$6:$C$97)</f>
        <v>0</v>
      </c>
      <c r="AH40" s="52"/>
      <c r="AI40" s="137">
        <f>LOOKUP(AH40,Poängberäkning!$B$6:$B$97,Poängberäkning!$C$6:$C$97)</f>
        <v>0</v>
      </c>
      <c r="AJ40" s="97"/>
      <c r="AK40" s="62">
        <f>LOOKUP(AJ40,Poängberäkning!$B$6:$B$97,Poängberäkning!$C$6:$C$97)</f>
        <v>0</v>
      </c>
      <c r="AL40" s="97"/>
      <c r="AM40" s="62">
        <f>LOOKUP(AL40,Poängberäkning!$B$6:$B$97,Poängberäkning!$C$6:$C$97)</f>
        <v>0</v>
      </c>
      <c r="AN40" s="97"/>
      <c r="AO40" s="138">
        <f>LOOKUP(AN40,Poängberäkning!$B$6:$B$97,Poängberäkning!$C$6:$C$97)</f>
        <v>0</v>
      </c>
      <c r="AP40" s="97"/>
      <c r="AQ40" s="140">
        <f>LOOKUP(AP40,Poängberäkning!$B$6:$B$97,Poängberäkning!$C$6:$C$97)</f>
        <v>0</v>
      </c>
      <c r="AR40" s="66">
        <f>LARGE(($I40,$K40,$M40,$O40,$Q40,$S40,$U40,$W40,$Y40,$AA40,$AC40,$AE40,$AG40,$AI40,$AK40,$AM40,$AO40,$AQ40),1)</f>
        <v>27</v>
      </c>
      <c r="AS40" s="63">
        <f>LARGE(($I40,$K40,$M40,$O40,$Q40,$S40,$U40,$W40,$Y40,$AA40,$AC40,$AE40,$AG40,$AI40,$AK40,$AM40,$AO40,$AQ40),2)</f>
        <v>25</v>
      </c>
      <c r="AT40" s="63">
        <f>LARGE(($I40,$K40,$M40,$O40,$Q40,$S40,$U40,$W40,$Y40,$AA40,$AC40,$AE40,$AG40,$AI40,$AK40,$AM40,$AO40,$AQ40),3)</f>
        <v>0</v>
      </c>
      <c r="AU40" s="63">
        <f>LARGE(($I40,$K40,$M40,$O40,$Q40,$S40,$U40,$W40,$Y40,$AA40,$AC40,$AE40,$AG40,$AI40,$AK40,$AM40,$AO40,$AQ40),4)</f>
        <v>0</v>
      </c>
      <c r="AV40" s="63">
        <f>LARGE(($I40,$K40,$M40,$O40,$Q40,$S40,$U40,$W40,$Y40,$AA40,$AC40,$AE40,$AG40,$AI40,$AK40,$AM40,$AO40,$AQ40),5)</f>
        <v>0</v>
      </c>
      <c r="AW40" s="63">
        <f>LARGE(($I40,$K40,$M40,$O40,$Q40,$S40,$U40,$W40,$Y40,$AA40,$AC40,$AE40,$AG40,$AI40,$AK40,$AM40,$AO40,$AQ40),6)</f>
        <v>0</v>
      </c>
      <c r="AX40" s="63">
        <f>LARGE(($I40,$K40,$M40,$O40,$Q40,$S40,$U40,$W40,$Y40,$AA40,$AC40,$AE40,$AG40,$AI40,$AK40,$AM40,$AO40,$AQ40),7)</f>
        <v>0</v>
      </c>
      <c r="AY40" s="63">
        <f>LARGE(($I40,$K40,$M40,$O40,$Q40,$S40,$U40,$W40,$Y40,$AA40,$AC40,$AE40,$AG40,$AI40,$AK40,$AM40,$AO40,$AQ40),8)</f>
        <v>0</v>
      </c>
    </row>
    <row r="41" spans="1:51" ht="16.5" thickBot="1">
      <c r="A41" s="134">
        <f t="shared" si="3"/>
        <v>37</v>
      </c>
      <c r="B41" s="37">
        <v>1998</v>
      </c>
      <c r="C41" s="72" t="s">
        <v>200</v>
      </c>
      <c r="D41" s="73" t="s">
        <v>61</v>
      </c>
      <c r="E41" s="48">
        <f t="shared" si="4"/>
        <v>51</v>
      </c>
      <c r="F41" s="45">
        <f t="shared" si="5"/>
        <v>51</v>
      </c>
      <c r="G41" s="36">
        <f t="shared" si="6"/>
        <v>51</v>
      </c>
      <c r="H41" s="49"/>
      <c r="I41" s="38">
        <f>LOOKUP(H41,Poängberäkning!$B$6:$B$97,Poängberäkning!$C$6:$C$97)</f>
        <v>0</v>
      </c>
      <c r="J41" s="49"/>
      <c r="K41" s="38">
        <f>LOOKUP(J41,Poängberäkning!$B$6:$B$97,Poängberäkning!$C$6:$C$97)</f>
        <v>0</v>
      </c>
      <c r="L41" s="49"/>
      <c r="M41" s="38">
        <f>LOOKUP(L41,Poängberäkning!$B$6:$B$97,Poängberäkning!$C$6:$C$97)</f>
        <v>0</v>
      </c>
      <c r="N41" s="49"/>
      <c r="O41" s="38">
        <f>LOOKUP(N41,Poängberäkning!$B$6:$B$97,Poängberäkning!$C$6:$C$97)</f>
        <v>0</v>
      </c>
      <c r="P41" s="49"/>
      <c r="Q41" s="38">
        <f>LOOKUP(P41,Poängberäkning!$B$6:$B$97,Poängberäkning!$C$6:$C$97)</f>
        <v>0</v>
      </c>
      <c r="R41" s="49"/>
      <c r="S41" s="38">
        <f>LOOKUP(R41,Poängberäkning!$B$6:$B$97,Poängberäkning!$C$6:$C$97)</f>
        <v>0</v>
      </c>
      <c r="T41" s="60"/>
      <c r="U41" s="39">
        <f>LOOKUP(T41,Poängberäkning!$B$6:$B$97,Poängberäkning!$C$6:$C$97)</f>
        <v>0</v>
      </c>
      <c r="V41" s="50"/>
      <c r="W41" s="39">
        <f>LOOKUP(V41,Poängberäkning!$B$6:$B$97,Poängberäkning!$C$6:$C$97)</f>
        <v>0</v>
      </c>
      <c r="X41" s="50"/>
      <c r="Y41" s="39">
        <f>LOOKUP(X41,Poängberäkning!$B$6:$B$97,Poängberäkning!$C$6:$C$97)</f>
        <v>0</v>
      </c>
      <c r="Z41" s="50"/>
      <c r="AA41" s="39">
        <f>LOOKUP(Z41,Poängberäkning!$B$6:$B$97,Poängberäkning!$C$6:$C$97)</f>
        <v>0</v>
      </c>
      <c r="AB41" s="50"/>
      <c r="AC41" s="39">
        <f>LOOKUP(AB41,Poängberäkning!$B$6:$B$97,Poängberäkning!$C$6:$C$97)</f>
        <v>0</v>
      </c>
      <c r="AD41" s="50"/>
      <c r="AE41" s="39">
        <f>LOOKUP(AD41,Poängberäkning!$B$6:$B$97,Poängberäkning!$C$6:$C$97)</f>
        <v>0</v>
      </c>
      <c r="AF41" s="51"/>
      <c r="AG41" s="40">
        <f>LOOKUP(AF41,Poängberäkning!$B$6:$B$97,Poängberäkning!$C$6:$C$97)</f>
        <v>0</v>
      </c>
      <c r="AH41" s="52"/>
      <c r="AI41" s="137">
        <f>LOOKUP(AH41,Poängberäkning!$B$6:$B$97,Poängberäkning!$C$6:$C$97)</f>
        <v>0</v>
      </c>
      <c r="AJ41" s="97"/>
      <c r="AK41" s="62">
        <f>LOOKUP(AJ41,Poängberäkning!$B$6:$B$97,Poängberäkning!$C$6:$C$97)</f>
        <v>0</v>
      </c>
      <c r="AL41" s="97"/>
      <c r="AM41" s="62">
        <f>LOOKUP(AL41,Poängberäkning!$B$6:$B$97,Poängberäkning!$C$6:$C$97)</f>
        <v>0</v>
      </c>
      <c r="AN41" s="97">
        <v>25</v>
      </c>
      <c r="AO41" s="138">
        <f>LOOKUP(AN41,Poängberäkning!$B$6:$B$97,Poängberäkning!$C$6:$C$97)</f>
        <v>26</v>
      </c>
      <c r="AP41" s="97">
        <v>26</v>
      </c>
      <c r="AQ41" s="140">
        <f>LOOKUP(AP41,Poängberäkning!$B$6:$B$97,Poängberäkning!$C$6:$C$97)</f>
        <v>25</v>
      </c>
      <c r="AR41" s="66">
        <f>LARGE(($I41,$K41,$M41,$O41,$Q41,$S41,$U41,$W41,$Y41,$AA41,$AC41,$AE41,$AG41,$AI41,$AK41,$AM41,$AO41,$AQ41),1)</f>
        <v>26</v>
      </c>
      <c r="AS41" s="63">
        <f>LARGE(($I41,$K41,$M41,$O41,$Q41,$S41,$U41,$W41,$Y41,$AA41,$AC41,$AE41,$AG41,$AI41,$AK41,$AM41,$AO41,$AQ41),2)</f>
        <v>25</v>
      </c>
      <c r="AT41" s="63">
        <f>LARGE(($I41,$K41,$M41,$O41,$Q41,$S41,$U41,$W41,$Y41,$AA41,$AC41,$AE41,$AG41,$AI41,$AK41,$AM41,$AO41,$AQ41),3)</f>
        <v>0</v>
      </c>
      <c r="AU41" s="63">
        <f>LARGE(($I41,$K41,$M41,$O41,$Q41,$S41,$U41,$W41,$Y41,$AA41,$AC41,$AE41,$AG41,$AI41,$AK41,$AM41,$AO41,$AQ41),4)</f>
        <v>0</v>
      </c>
      <c r="AV41" s="63">
        <f>LARGE(($I41,$K41,$M41,$O41,$Q41,$S41,$U41,$W41,$Y41,$AA41,$AC41,$AE41,$AG41,$AI41,$AK41,$AM41,$AO41,$AQ41),5)</f>
        <v>0</v>
      </c>
      <c r="AW41" s="63">
        <f>LARGE(($I41,$K41,$M41,$O41,$Q41,$S41,$U41,$W41,$Y41,$AA41,$AC41,$AE41,$AG41,$AI41,$AK41,$AM41,$AO41,$AQ41),6)</f>
        <v>0</v>
      </c>
      <c r="AX41" s="63">
        <f>LARGE(($I41,$K41,$M41,$O41,$Q41,$S41,$U41,$W41,$Y41,$AA41,$AC41,$AE41,$AG41,$AI41,$AK41,$AM41,$AO41,$AQ41),7)</f>
        <v>0</v>
      </c>
      <c r="AY41" s="63">
        <f>LARGE(($I41,$K41,$M41,$O41,$Q41,$S41,$U41,$W41,$Y41,$AA41,$AC41,$AE41,$AG41,$AI41,$AK41,$AM41,$AO41,$AQ41),8)</f>
        <v>0</v>
      </c>
    </row>
    <row r="42" spans="1:51" ht="16.5" thickBot="1">
      <c r="A42" s="134">
        <f t="shared" si="3"/>
        <v>38</v>
      </c>
      <c r="B42" s="37"/>
      <c r="C42" s="72"/>
      <c r="D42" s="73"/>
      <c r="E42" s="48">
        <f t="shared" si="4"/>
        <v>0</v>
      </c>
      <c r="F42" s="45">
        <f t="shared" si="5"/>
        <v>0</v>
      </c>
      <c r="G42" s="36">
        <f t="shared" si="6"/>
        <v>0</v>
      </c>
      <c r="H42" s="49"/>
      <c r="I42" s="38">
        <f>LOOKUP(H42,Poängberäkning!$B$6:$B$97,Poängberäkning!$C$6:$C$97)</f>
        <v>0</v>
      </c>
      <c r="J42" s="49"/>
      <c r="K42" s="38">
        <f>LOOKUP(J42,Poängberäkning!$B$6:$B$97,Poängberäkning!$C$6:$C$97)</f>
        <v>0</v>
      </c>
      <c r="L42" s="49"/>
      <c r="M42" s="38">
        <f>LOOKUP(L42,Poängberäkning!$B$6:$B$97,Poängberäkning!$C$6:$C$97)</f>
        <v>0</v>
      </c>
      <c r="N42" s="49"/>
      <c r="O42" s="38">
        <f>LOOKUP(N42,Poängberäkning!$B$6:$B$97,Poängberäkning!$C$6:$C$97)</f>
        <v>0</v>
      </c>
      <c r="P42" s="49"/>
      <c r="Q42" s="38">
        <f>LOOKUP(P42,Poängberäkning!$B$6:$B$97,Poängberäkning!$C$6:$C$97)</f>
        <v>0</v>
      </c>
      <c r="R42" s="49"/>
      <c r="S42" s="38">
        <f>LOOKUP(R42,Poängberäkning!$B$6:$B$97,Poängberäkning!$C$6:$C$97)</f>
        <v>0</v>
      </c>
      <c r="T42" s="60"/>
      <c r="U42" s="39">
        <f>LOOKUP(T42,Poängberäkning!$B$6:$B$97,Poängberäkning!$C$6:$C$97)</f>
        <v>0</v>
      </c>
      <c r="V42" s="50"/>
      <c r="W42" s="39">
        <f>LOOKUP(V42,Poängberäkning!$B$6:$B$97,Poängberäkning!$C$6:$C$97)</f>
        <v>0</v>
      </c>
      <c r="X42" s="50"/>
      <c r="Y42" s="39">
        <f>LOOKUP(X42,Poängberäkning!$B$6:$B$97,Poängberäkning!$C$6:$C$97)</f>
        <v>0</v>
      </c>
      <c r="Z42" s="50"/>
      <c r="AA42" s="39">
        <f>LOOKUP(Z42,Poängberäkning!$B$6:$B$97,Poängberäkning!$C$6:$C$97)</f>
        <v>0</v>
      </c>
      <c r="AB42" s="50"/>
      <c r="AC42" s="39">
        <f>LOOKUP(AB42,Poängberäkning!$B$6:$B$97,Poängberäkning!$C$6:$C$97)</f>
        <v>0</v>
      </c>
      <c r="AD42" s="50"/>
      <c r="AE42" s="39">
        <f>LOOKUP(AD42,Poängberäkning!$B$6:$B$97,Poängberäkning!$C$6:$C$97)</f>
        <v>0</v>
      </c>
      <c r="AF42" s="51"/>
      <c r="AG42" s="40">
        <f>LOOKUP(AF42,Poängberäkning!$B$6:$B$97,Poängberäkning!$C$6:$C$97)</f>
        <v>0</v>
      </c>
      <c r="AH42" s="52"/>
      <c r="AI42" s="137">
        <f>LOOKUP(AH42,Poängberäkning!$B$6:$B$97,Poängberäkning!$C$6:$C$97)</f>
        <v>0</v>
      </c>
      <c r="AJ42" s="97"/>
      <c r="AK42" s="62">
        <f>LOOKUP(AJ42,Poängberäkning!$B$6:$B$97,Poängberäkning!$C$6:$C$97)</f>
        <v>0</v>
      </c>
      <c r="AL42" s="97"/>
      <c r="AM42" s="62">
        <f>LOOKUP(AL42,Poängberäkning!$B$6:$B$97,Poängberäkning!$C$6:$C$97)</f>
        <v>0</v>
      </c>
      <c r="AN42" s="97"/>
      <c r="AO42" s="138">
        <f>LOOKUP(AN42,Poängberäkning!$B$6:$B$97,Poängberäkning!$C$6:$C$97)</f>
        <v>0</v>
      </c>
      <c r="AP42" s="97"/>
      <c r="AQ42" s="140">
        <f>LOOKUP(AP42,Poängberäkning!$B$6:$B$97,Poängberäkning!$C$6:$C$97)</f>
        <v>0</v>
      </c>
      <c r="AR42" s="66">
        <f>LARGE(($I42,$K42,$M42,$O42,$Q42,$S42,$U42,$W42,$Y42,$AA42,$AC42,$AE42,$AG42,$AI42,$AK42,$AM42,$AO42,$AQ42),1)</f>
        <v>0</v>
      </c>
      <c r="AS42" s="63">
        <f>LARGE(($I42,$K42,$M42,$O42,$Q42,$S42,$U42,$W42,$Y42,$AA42,$AC42,$AE42,$AG42,$AI42,$AK42,$AM42,$AO42,$AQ42),2)</f>
        <v>0</v>
      </c>
      <c r="AT42" s="63">
        <f>LARGE(($I42,$K42,$M42,$O42,$Q42,$S42,$U42,$W42,$Y42,$AA42,$AC42,$AE42,$AG42,$AI42,$AK42,$AM42,$AO42,$AQ42),3)</f>
        <v>0</v>
      </c>
      <c r="AU42" s="63">
        <f>LARGE(($I42,$K42,$M42,$O42,$Q42,$S42,$U42,$W42,$Y42,$AA42,$AC42,$AE42,$AG42,$AI42,$AK42,$AM42,$AO42,$AQ42),4)</f>
        <v>0</v>
      </c>
      <c r="AV42" s="63">
        <f>LARGE(($I42,$K42,$M42,$O42,$Q42,$S42,$U42,$W42,$Y42,$AA42,$AC42,$AE42,$AG42,$AI42,$AK42,$AM42,$AO42,$AQ42),5)</f>
        <v>0</v>
      </c>
      <c r="AW42" s="63">
        <f>LARGE(($I42,$K42,$M42,$O42,$Q42,$S42,$U42,$W42,$Y42,$AA42,$AC42,$AE42,$AG42,$AI42,$AK42,$AM42,$AO42,$AQ42),6)</f>
        <v>0</v>
      </c>
      <c r="AX42" s="63">
        <f>LARGE(($I42,$K42,$M42,$O42,$Q42,$S42,$U42,$W42,$Y42,$AA42,$AC42,$AE42,$AG42,$AI42,$AK42,$AM42,$AO42,$AQ42),7)</f>
        <v>0</v>
      </c>
      <c r="AY42" s="63">
        <f>LARGE(($I42,$K42,$M42,$O42,$Q42,$S42,$U42,$W42,$Y42,$AA42,$AC42,$AE42,$AG42,$AI42,$AK42,$AM42,$AO42,$AQ42),8)</f>
        <v>0</v>
      </c>
    </row>
    <row r="43" spans="1:51" ht="16.5" thickBot="1">
      <c r="A43" s="134">
        <f t="shared" si="3"/>
        <v>39</v>
      </c>
      <c r="B43" s="37"/>
      <c r="C43" s="70"/>
      <c r="D43" s="71"/>
      <c r="E43" s="48">
        <f t="shared" si="4"/>
        <v>0</v>
      </c>
      <c r="F43" s="45">
        <f t="shared" si="5"/>
        <v>0</v>
      </c>
      <c r="G43" s="36">
        <f t="shared" si="6"/>
        <v>0</v>
      </c>
      <c r="H43" s="49"/>
      <c r="I43" s="38">
        <f>LOOKUP(H43,Poängberäkning!$B$6:$B$97,Poängberäkning!$C$6:$C$97)</f>
        <v>0</v>
      </c>
      <c r="J43" s="49"/>
      <c r="K43" s="38">
        <f>LOOKUP(J43,Poängberäkning!$B$6:$B$97,Poängberäkning!$C$6:$C$97)</f>
        <v>0</v>
      </c>
      <c r="L43" s="49"/>
      <c r="M43" s="38">
        <f>LOOKUP(L43,Poängberäkning!$B$6:$B$97,Poängberäkning!$C$6:$C$97)</f>
        <v>0</v>
      </c>
      <c r="N43" s="49"/>
      <c r="O43" s="38">
        <f>LOOKUP(N43,Poängberäkning!$B$6:$B$97,Poängberäkning!$C$6:$C$97)</f>
        <v>0</v>
      </c>
      <c r="P43" s="49"/>
      <c r="Q43" s="38">
        <f>LOOKUP(P43,Poängberäkning!$B$6:$B$97,Poängberäkning!$C$6:$C$97)</f>
        <v>0</v>
      </c>
      <c r="R43" s="49"/>
      <c r="S43" s="38">
        <f>LOOKUP(R43,Poängberäkning!$B$6:$B$97,Poängberäkning!$C$6:$C$97)</f>
        <v>0</v>
      </c>
      <c r="T43" s="60"/>
      <c r="U43" s="39">
        <f>LOOKUP(T43,Poängberäkning!$B$6:$B$97,Poängberäkning!$C$6:$C$97)</f>
        <v>0</v>
      </c>
      <c r="V43" s="50"/>
      <c r="W43" s="39">
        <f>LOOKUP(V43,Poängberäkning!$B$6:$B$97,Poängberäkning!$C$6:$C$97)</f>
        <v>0</v>
      </c>
      <c r="X43" s="50"/>
      <c r="Y43" s="39">
        <f>LOOKUP(X43,Poängberäkning!$B$6:$B$97,Poängberäkning!$C$6:$C$97)</f>
        <v>0</v>
      </c>
      <c r="Z43" s="50"/>
      <c r="AA43" s="39">
        <f>LOOKUP(Z43,Poängberäkning!$B$6:$B$97,Poängberäkning!$C$6:$C$97)</f>
        <v>0</v>
      </c>
      <c r="AB43" s="50"/>
      <c r="AC43" s="39">
        <f>LOOKUP(AB43,Poängberäkning!$B$6:$B$97,Poängberäkning!$C$6:$C$97)</f>
        <v>0</v>
      </c>
      <c r="AD43" s="50"/>
      <c r="AE43" s="39">
        <f>LOOKUP(AD43,Poängberäkning!$B$6:$B$97,Poängberäkning!$C$6:$C$97)</f>
        <v>0</v>
      </c>
      <c r="AF43" s="51"/>
      <c r="AG43" s="40">
        <f>LOOKUP(AF43,Poängberäkning!$B$6:$B$97,Poängberäkning!$C$6:$C$97)</f>
        <v>0</v>
      </c>
      <c r="AH43" s="52"/>
      <c r="AI43" s="137">
        <f>LOOKUP(AH43,Poängberäkning!$B$6:$B$97,Poängberäkning!$C$6:$C$97)</f>
        <v>0</v>
      </c>
      <c r="AJ43" s="97"/>
      <c r="AK43" s="62">
        <f>LOOKUP(AJ43,Poängberäkning!$B$6:$B$97,Poängberäkning!$C$6:$C$97)</f>
        <v>0</v>
      </c>
      <c r="AL43" s="97"/>
      <c r="AM43" s="62">
        <f>LOOKUP(AL43,Poängberäkning!$B$6:$B$97,Poängberäkning!$C$6:$C$97)</f>
        <v>0</v>
      </c>
      <c r="AN43" s="97"/>
      <c r="AO43" s="138">
        <f>LOOKUP(AN43,Poängberäkning!$B$6:$B$97,Poängberäkning!$C$6:$C$97)</f>
        <v>0</v>
      </c>
      <c r="AP43" s="97"/>
      <c r="AQ43" s="140">
        <f>LOOKUP(AP43,Poängberäkning!$B$6:$B$97,Poängberäkning!$C$6:$C$97)</f>
        <v>0</v>
      </c>
      <c r="AR43" s="66">
        <f>LARGE(($I43,$K43,$M43,$O43,$Q43,$S43,$U43,$W43,$Y43,$AA43,$AC43,$AE43,$AG43,$AI43,$AK43,$AM43,$AO43,$AQ43),1)</f>
        <v>0</v>
      </c>
      <c r="AS43" s="63">
        <f>LARGE(($I43,$K43,$M43,$O43,$Q43,$S43,$U43,$W43,$Y43,$AA43,$AC43,$AE43,$AG43,$AI43,$AK43,$AM43,$AO43,$AQ43),2)</f>
        <v>0</v>
      </c>
      <c r="AT43" s="63">
        <f>LARGE(($I43,$K43,$M43,$O43,$Q43,$S43,$U43,$W43,$Y43,$AA43,$AC43,$AE43,$AG43,$AI43,$AK43,$AM43,$AO43,$AQ43),3)</f>
        <v>0</v>
      </c>
      <c r="AU43" s="63">
        <f>LARGE(($I43,$K43,$M43,$O43,$Q43,$S43,$U43,$W43,$Y43,$AA43,$AC43,$AE43,$AG43,$AI43,$AK43,$AM43,$AO43,$AQ43),4)</f>
        <v>0</v>
      </c>
      <c r="AV43" s="63">
        <f>LARGE(($I43,$K43,$M43,$O43,$Q43,$S43,$U43,$W43,$Y43,$AA43,$AC43,$AE43,$AG43,$AI43,$AK43,$AM43,$AO43,$AQ43),5)</f>
        <v>0</v>
      </c>
      <c r="AW43" s="63">
        <f>LARGE(($I43,$K43,$M43,$O43,$Q43,$S43,$U43,$W43,$Y43,$AA43,$AC43,$AE43,$AG43,$AI43,$AK43,$AM43,$AO43,$AQ43),6)</f>
        <v>0</v>
      </c>
      <c r="AX43" s="63">
        <f>LARGE(($I43,$K43,$M43,$O43,$Q43,$S43,$U43,$W43,$Y43,$AA43,$AC43,$AE43,$AG43,$AI43,$AK43,$AM43,$AO43,$AQ43),7)</f>
        <v>0</v>
      </c>
      <c r="AY43" s="63">
        <f>LARGE(($I43,$K43,$M43,$O43,$Q43,$S43,$U43,$W43,$Y43,$AA43,$AC43,$AE43,$AG43,$AI43,$AK43,$AM43,$AO43,$AQ43),8)</f>
        <v>0</v>
      </c>
    </row>
    <row r="44" spans="1:51" ht="16.5" thickBot="1">
      <c r="A44" s="134">
        <f t="shared" si="3"/>
        <v>40</v>
      </c>
      <c r="B44" s="37"/>
      <c r="C44" s="72"/>
      <c r="D44" s="73"/>
      <c r="E44" s="48">
        <f t="shared" si="4"/>
        <v>0</v>
      </c>
      <c r="F44" s="45">
        <f t="shared" si="5"/>
        <v>0</v>
      </c>
      <c r="G44" s="36">
        <f t="shared" si="6"/>
        <v>0</v>
      </c>
      <c r="H44" s="49"/>
      <c r="I44" s="38">
        <f>LOOKUP(H44,Poängberäkning!$B$6:$B$97,Poängberäkning!$C$6:$C$97)</f>
        <v>0</v>
      </c>
      <c r="J44" s="49"/>
      <c r="K44" s="38">
        <f>LOOKUP(J44,Poängberäkning!$B$6:$B$97,Poängberäkning!$C$6:$C$97)</f>
        <v>0</v>
      </c>
      <c r="L44" s="49"/>
      <c r="M44" s="38">
        <f>LOOKUP(L44,Poängberäkning!$B$6:$B$97,Poängberäkning!$C$6:$C$97)</f>
        <v>0</v>
      </c>
      <c r="N44" s="49"/>
      <c r="O44" s="38">
        <f>LOOKUP(N44,Poängberäkning!$B$6:$B$97,Poängberäkning!$C$6:$C$97)</f>
        <v>0</v>
      </c>
      <c r="P44" s="49"/>
      <c r="Q44" s="38">
        <f>LOOKUP(P44,Poängberäkning!$B$6:$B$97,Poängberäkning!$C$6:$C$97)</f>
        <v>0</v>
      </c>
      <c r="R44" s="49"/>
      <c r="S44" s="38">
        <f>LOOKUP(R44,Poängberäkning!$B$6:$B$97,Poängberäkning!$C$6:$C$97)</f>
        <v>0</v>
      </c>
      <c r="T44" s="60"/>
      <c r="U44" s="39">
        <f>LOOKUP(T44,Poängberäkning!$B$6:$B$97,Poängberäkning!$C$6:$C$97)</f>
        <v>0</v>
      </c>
      <c r="V44" s="50"/>
      <c r="W44" s="39">
        <f>LOOKUP(V44,Poängberäkning!$B$6:$B$97,Poängberäkning!$C$6:$C$97)</f>
        <v>0</v>
      </c>
      <c r="X44" s="50"/>
      <c r="Y44" s="39">
        <f>LOOKUP(X44,Poängberäkning!$B$6:$B$97,Poängberäkning!$C$6:$C$97)</f>
        <v>0</v>
      </c>
      <c r="Z44" s="50"/>
      <c r="AA44" s="39">
        <f>LOOKUP(Z44,Poängberäkning!$B$6:$B$97,Poängberäkning!$C$6:$C$97)</f>
        <v>0</v>
      </c>
      <c r="AB44" s="50"/>
      <c r="AC44" s="39">
        <f>LOOKUP(AB44,Poängberäkning!$B$6:$B$97,Poängberäkning!$C$6:$C$97)</f>
        <v>0</v>
      </c>
      <c r="AD44" s="50"/>
      <c r="AE44" s="39">
        <f>LOOKUP(AD44,Poängberäkning!$B$6:$B$97,Poängberäkning!$C$6:$C$97)</f>
        <v>0</v>
      </c>
      <c r="AF44" s="51"/>
      <c r="AG44" s="40">
        <f>LOOKUP(AF44,Poängberäkning!$B$6:$B$97,Poängberäkning!$C$6:$C$97)</f>
        <v>0</v>
      </c>
      <c r="AH44" s="52"/>
      <c r="AI44" s="137">
        <f>LOOKUP(AH44,Poängberäkning!$B$6:$B$97,Poängberäkning!$C$6:$C$97)</f>
        <v>0</v>
      </c>
      <c r="AJ44" s="97"/>
      <c r="AK44" s="62">
        <f>LOOKUP(AJ44,Poängberäkning!$B$6:$B$97,Poängberäkning!$C$6:$C$97)</f>
        <v>0</v>
      </c>
      <c r="AL44" s="97"/>
      <c r="AM44" s="62">
        <f>LOOKUP(AL44,Poängberäkning!$B$6:$B$97,Poängberäkning!$C$6:$C$97)</f>
        <v>0</v>
      </c>
      <c r="AN44" s="97"/>
      <c r="AO44" s="138">
        <f>LOOKUP(AN44,Poängberäkning!$B$6:$B$97,Poängberäkning!$C$6:$C$97)</f>
        <v>0</v>
      </c>
      <c r="AP44" s="97"/>
      <c r="AQ44" s="140">
        <f>LOOKUP(AP44,Poängberäkning!$B$6:$B$97,Poängberäkning!$C$6:$C$97)</f>
        <v>0</v>
      </c>
      <c r="AR44" s="66">
        <f>LARGE(($I44,$K44,$M44,$O44,$Q44,$S44,$U44,$W44,$Y44,$AA44,$AC44,$AE44,$AG44,$AI44,$AK44,$AM44,$AO44,$AQ44),1)</f>
        <v>0</v>
      </c>
      <c r="AS44" s="63">
        <f>LARGE(($I44,$K44,$M44,$O44,$Q44,$S44,$U44,$W44,$Y44,$AA44,$AC44,$AE44,$AG44,$AI44,$AK44,$AM44,$AO44,$AQ44),2)</f>
        <v>0</v>
      </c>
      <c r="AT44" s="63">
        <f>LARGE(($I44,$K44,$M44,$O44,$Q44,$S44,$U44,$W44,$Y44,$AA44,$AC44,$AE44,$AG44,$AI44,$AK44,$AM44,$AO44,$AQ44),3)</f>
        <v>0</v>
      </c>
      <c r="AU44" s="63">
        <f>LARGE(($I44,$K44,$M44,$O44,$Q44,$S44,$U44,$W44,$Y44,$AA44,$AC44,$AE44,$AG44,$AI44,$AK44,$AM44,$AO44,$AQ44),4)</f>
        <v>0</v>
      </c>
      <c r="AV44" s="63">
        <f>LARGE(($I44,$K44,$M44,$O44,$Q44,$S44,$U44,$W44,$Y44,$AA44,$AC44,$AE44,$AG44,$AI44,$AK44,$AM44,$AO44,$AQ44),5)</f>
        <v>0</v>
      </c>
      <c r="AW44" s="63">
        <f>LARGE(($I44,$K44,$M44,$O44,$Q44,$S44,$U44,$W44,$Y44,$AA44,$AC44,$AE44,$AG44,$AI44,$AK44,$AM44,$AO44,$AQ44),6)</f>
        <v>0</v>
      </c>
      <c r="AX44" s="63">
        <f>LARGE(($I44,$K44,$M44,$O44,$Q44,$S44,$U44,$W44,$Y44,$AA44,$AC44,$AE44,$AG44,$AI44,$AK44,$AM44,$AO44,$AQ44),7)</f>
        <v>0</v>
      </c>
      <c r="AY44" s="63">
        <f>LARGE(($I44,$K44,$M44,$O44,$Q44,$S44,$U44,$W44,$Y44,$AA44,$AC44,$AE44,$AG44,$AI44,$AK44,$AM44,$AO44,$AQ44),8)</f>
        <v>0</v>
      </c>
    </row>
    <row r="45" spans="1:51" ht="16.5" thickBot="1">
      <c r="A45" s="134">
        <f t="shared" si="3"/>
        <v>41</v>
      </c>
      <c r="B45" s="37"/>
      <c r="C45" s="70"/>
      <c r="D45" s="71"/>
      <c r="E45" s="48">
        <f t="shared" si="4"/>
        <v>0</v>
      </c>
      <c r="F45" s="45">
        <f t="shared" si="5"/>
        <v>0</v>
      </c>
      <c r="G45" s="36">
        <f t="shared" si="6"/>
        <v>0</v>
      </c>
      <c r="H45" s="49"/>
      <c r="I45" s="38">
        <f>LOOKUP(H45,Poängberäkning!$B$6:$B$97,Poängberäkning!$C$6:$C$97)</f>
        <v>0</v>
      </c>
      <c r="J45" s="49"/>
      <c r="K45" s="38">
        <f>LOOKUP(J45,Poängberäkning!$B$6:$B$97,Poängberäkning!$C$6:$C$97)</f>
        <v>0</v>
      </c>
      <c r="L45" s="49"/>
      <c r="M45" s="38">
        <f>LOOKUP(L45,Poängberäkning!$B$6:$B$97,Poängberäkning!$C$6:$C$97)</f>
        <v>0</v>
      </c>
      <c r="N45" s="49"/>
      <c r="O45" s="38">
        <f>LOOKUP(N45,Poängberäkning!$B$6:$B$97,Poängberäkning!$C$6:$C$97)</f>
        <v>0</v>
      </c>
      <c r="P45" s="49"/>
      <c r="Q45" s="38">
        <f>LOOKUP(P45,Poängberäkning!$B$6:$B$97,Poängberäkning!$C$6:$C$97)</f>
        <v>0</v>
      </c>
      <c r="R45" s="49"/>
      <c r="S45" s="38">
        <f>LOOKUP(R45,Poängberäkning!$B$6:$B$97,Poängberäkning!$C$6:$C$97)</f>
        <v>0</v>
      </c>
      <c r="T45" s="60"/>
      <c r="U45" s="39">
        <f>LOOKUP(T45,Poängberäkning!$B$6:$B$97,Poängberäkning!$C$6:$C$97)</f>
        <v>0</v>
      </c>
      <c r="V45" s="50"/>
      <c r="W45" s="39">
        <f>LOOKUP(V45,Poängberäkning!$B$6:$B$97,Poängberäkning!$C$6:$C$97)</f>
        <v>0</v>
      </c>
      <c r="X45" s="50"/>
      <c r="Y45" s="39">
        <f>LOOKUP(X45,Poängberäkning!$B$6:$B$97,Poängberäkning!$C$6:$C$97)</f>
        <v>0</v>
      </c>
      <c r="Z45" s="50"/>
      <c r="AA45" s="39">
        <f>LOOKUP(Z45,Poängberäkning!$B$6:$B$97,Poängberäkning!$C$6:$C$97)</f>
        <v>0</v>
      </c>
      <c r="AB45" s="50"/>
      <c r="AC45" s="39">
        <f>LOOKUP(AB45,Poängberäkning!$B$6:$B$97,Poängberäkning!$C$6:$C$97)</f>
        <v>0</v>
      </c>
      <c r="AD45" s="50"/>
      <c r="AE45" s="39">
        <f>LOOKUP(AD45,Poängberäkning!$B$6:$B$97,Poängberäkning!$C$6:$C$97)</f>
        <v>0</v>
      </c>
      <c r="AF45" s="51"/>
      <c r="AG45" s="40">
        <f>LOOKUP(AF45,Poängberäkning!$B$6:$B$97,Poängberäkning!$C$6:$C$97)</f>
        <v>0</v>
      </c>
      <c r="AH45" s="52"/>
      <c r="AI45" s="137">
        <f>LOOKUP(AH45,Poängberäkning!$B$6:$B$97,Poängberäkning!$C$6:$C$97)</f>
        <v>0</v>
      </c>
      <c r="AJ45" s="97"/>
      <c r="AK45" s="62">
        <f>LOOKUP(AJ45,Poängberäkning!$B$6:$B$97,Poängberäkning!$C$6:$C$97)</f>
        <v>0</v>
      </c>
      <c r="AL45" s="97"/>
      <c r="AM45" s="62">
        <f>LOOKUP(AL45,Poängberäkning!$B$6:$B$97,Poängberäkning!$C$6:$C$97)</f>
        <v>0</v>
      </c>
      <c r="AN45" s="97"/>
      <c r="AO45" s="138">
        <f>LOOKUP(AN45,Poängberäkning!$B$6:$B$97,Poängberäkning!$C$6:$C$97)</f>
        <v>0</v>
      </c>
      <c r="AP45" s="97"/>
      <c r="AQ45" s="140">
        <f>LOOKUP(AP45,Poängberäkning!$B$6:$B$97,Poängberäkning!$C$6:$C$97)</f>
        <v>0</v>
      </c>
      <c r="AR45" s="66">
        <f>LARGE(($I45,$K45,$M45,$O45,$Q45,$S45,$U45,$W45,$Y45,$AA45,$AC45,$AE45,$AG45,$AI45,$AK45,$AM45,$AO45,$AQ45),1)</f>
        <v>0</v>
      </c>
      <c r="AS45" s="63">
        <f>LARGE(($I45,$K45,$M45,$O45,$Q45,$S45,$U45,$W45,$Y45,$AA45,$AC45,$AE45,$AG45,$AI45,$AK45,$AM45,$AO45,$AQ45),2)</f>
        <v>0</v>
      </c>
      <c r="AT45" s="63">
        <f>LARGE(($I45,$K45,$M45,$O45,$Q45,$S45,$U45,$W45,$Y45,$AA45,$AC45,$AE45,$AG45,$AI45,$AK45,$AM45,$AO45,$AQ45),3)</f>
        <v>0</v>
      </c>
      <c r="AU45" s="63">
        <f>LARGE(($I45,$K45,$M45,$O45,$Q45,$S45,$U45,$W45,$Y45,$AA45,$AC45,$AE45,$AG45,$AI45,$AK45,$AM45,$AO45,$AQ45),4)</f>
        <v>0</v>
      </c>
      <c r="AV45" s="63">
        <f>LARGE(($I45,$K45,$M45,$O45,$Q45,$S45,$U45,$W45,$Y45,$AA45,$AC45,$AE45,$AG45,$AI45,$AK45,$AM45,$AO45,$AQ45),5)</f>
        <v>0</v>
      </c>
      <c r="AW45" s="63">
        <f>LARGE(($I45,$K45,$M45,$O45,$Q45,$S45,$U45,$W45,$Y45,$AA45,$AC45,$AE45,$AG45,$AI45,$AK45,$AM45,$AO45,$AQ45),6)</f>
        <v>0</v>
      </c>
      <c r="AX45" s="63">
        <f>LARGE(($I45,$K45,$M45,$O45,$Q45,$S45,$U45,$W45,$Y45,$AA45,$AC45,$AE45,$AG45,$AI45,$AK45,$AM45,$AO45,$AQ45),7)</f>
        <v>0</v>
      </c>
      <c r="AY45" s="63">
        <f>LARGE(($I45,$K45,$M45,$O45,$Q45,$S45,$U45,$W45,$Y45,$AA45,$AC45,$AE45,$AG45,$AI45,$AK45,$AM45,$AO45,$AQ45),8)</f>
        <v>0</v>
      </c>
    </row>
    <row r="46" spans="1:51" ht="16.5" thickBot="1">
      <c r="A46" s="134">
        <f t="shared" si="3"/>
        <v>42</v>
      </c>
      <c r="B46" s="37"/>
      <c r="C46" s="70"/>
      <c r="D46" s="71"/>
      <c r="E46" s="48">
        <f t="shared" si="4"/>
        <v>0</v>
      </c>
      <c r="F46" s="45">
        <f t="shared" si="5"/>
        <v>0</v>
      </c>
      <c r="G46" s="36">
        <f t="shared" si="6"/>
        <v>0</v>
      </c>
      <c r="H46" s="49"/>
      <c r="I46" s="38">
        <f>LOOKUP(H46,Poängberäkning!$B$6:$B$97,Poängberäkning!$C$6:$C$97)</f>
        <v>0</v>
      </c>
      <c r="J46" s="49"/>
      <c r="K46" s="38">
        <f>LOOKUP(J46,Poängberäkning!$B$6:$B$97,Poängberäkning!$C$6:$C$97)</f>
        <v>0</v>
      </c>
      <c r="L46" s="49"/>
      <c r="M46" s="38">
        <f>LOOKUP(L46,Poängberäkning!$B$6:$B$97,Poängberäkning!$C$6:$C$97)</f>
        <v>0</v>
      </c>
      <c r="N46" s="49"/>
      <c r="O46" s="38">
        <f>LOOKUP(N46,Poängberäkning!$B$6:$B$97,Poängberäkning!$C$6:$C$97)</f>
        <v>0</v>
      </c>
      <c r="P46" s="49"/>
      <c r="Q46" s="38">
        <f>LOOKUP(P46,Poängberäkning!$B$6:$B$97,Poängberäkning!$C$6:$C$97)</f>
        <v>0</v>
      </c>
      <c r="R46" s="49"/>
      <c r="S46" s="38">
        <f>LOOKUP(R46,Poängberäkning!$B$6:$B$97,Poängberäkning!$C$6:$C$97)</f>
        <v>0</v>
      </c>
      <c r="T46" s="60"/>
      <c r="U46" s="39">
        <f>LOOKUP(T46,Poängberäkning!$B$6:$B$97,Poängberäkning!$C$6:$C$97)</f>
        <v>0</v>
      </c>
      <c r="V46" s="50"/>
      <c r="W46" s="39">
        <f>LOOKUP(V46,Poängberäkning!$B$6:$B$97,Poängberäkning!$C$6:$C$97)</f>
        <v>0</v>
      </c>
      <c r="X46" s="50"/>
      <c r="Y46" s="39">
        <f>LOOKUP(X46,Poängberäkning!$B$6:$B$97,Poängberäkning!$C$6:$C$97)</f>
        <v>0</v>
      </c>
      <c r="Z46" s="50"/>
      <c r="AA46" s="39">
        <f>LOOKUP(Z46,Poängberäkning!$B$6:$B$97,Poängberäkning!$C$6:$C$97)</f>
        <v>0</v>
      </c>
      <c r="AB46" s="50"/>
      <c r="AC46" s="39">
        <f>LOOKUP(AB46,Poängberäkning!$B$6:$B$97,Poängberäkning!$C$6:$C$97)</f>
        <v>0</v>
      </c>
      <c r="AD46" s="50"/>
      <c r="AE46" s="39">
        <f>LOOKUP(AD46,Poängberäkning!$B$6:$B$97,Poängberäkning!$C$6:$C$97)</f>
        <v>0</v>
      </c>
      <c r="AF46" s="51"/>
      <c r="AG46" s="40">
        <f>LOOKUP(AF46,Poängberäkning!$B$6:$B$97,Poängberäkning!$C$6:$C$97)</f>
        <v>0</v>
      </c>
      <c r="AH46" s="52"/>
      <c r="AI46" s="137">
        <f>LOOKUP(AH46,Poängberäkning!$B$6:$B$97,Poängberäkning!$C$6:$C$97)</f>
        <v>0</v>
      </c>
      <c r="AJ46" s="97"/>
      <c r="AK46" s="62">
        <f>LOOKUP(AJ46,Poängberäkning!$B$6:$B$97,Poängberäkning!$C$6:$C$97)</f>
        <v>0</v>
      </c>
      <c r="AL46" s="97"/>
      <c r="AM46" s="62">
        <f>LOOKUP(AL46,Poängberäkning!$B$6:$B$97,Poängberäkning!$C$6:$C$97)</f>
        <v>0</v>
      </c>
      <c r="AN46" s="97"/>
      <c r="AO46" s="138">
        <f>LOOKUP(AN46,Poängberäkning!$B$6:$B$97,Poängberäkning!$C$6:$C$97)</f>
        <v>0</v>
      </c>
      <c r="AP46" s="97"/>
      <c r="AQ46" s="140">
        <f>LOOKUP(AP46,Poängberäkning!$B$6:$B$97,Poängberäkning!$C$6:$C$97)</f>
        <v>0</v>
      </c>
      <c r="AR46" s="66">
        <f>LARGE(($I46,$K46,$M46,$O46,$Q46,$S46,$U46,$W46,$Y46,$AA46,$AC46,$AE46,$AG46,$AI46,$AK46,$AM46,$AO46,$AQ46),1)</f>
        <v>0</v>
      </c>
      <c r="AS46" s="63">
        <f>LARGE(($I46,$K46,$M46,$O46,$Q46,$S46,$U46,$W46,$Y46,$AA46,$AC46,$AE46,$AG46,$AI46,$AK46,$AM46,$AO46,$AQ46),2)</f>
        <v>0</v>
      </c>
      <c r="AT46" s="63">
        <f>LARGE(($I46,$K46,$M46,$O46,$Q46,$S46,$U46,$W46,$Y46,$AA46,$AC46,$AE46,$AG46,$AI46,$AK46,$AM46,$AO46,$AQ46),3)</f>
        <v>0</v>
      </c>
      <c r="AU46" s="63">
        <f>LARGE(($I46,$K46,$M46,$O46,$Q46,$S46,$U46,$W46,$Y46,$AA46,$AC46,$AE46,$AG46,$AI46,$AK46,$AM46,$AO46,$AQ46),4)</f>
        <v>0</v>
      </c>
      <c r="AV46" s="63">
        <f>LARGE(($I46,$K46,$M46,$O46,$Q46,$S46,$U46,$W46,$Y46,$AA46,$AC46,$AE46,$AG46,$AI46,$AK46,$AM46,$AO46,$AQ46),5)</f>
        <v>0</v>
      </c>
      <c r="AW46" s="63">
        <f>LARGE(($I46,$K46,$M46,$O46,$Q46,$S46,$U46,$W46,$Y46,$AA46,$AC46,$AE46,$AG46,$AI46,$AK46,$AM46,$AO46,$AQ46),6)</f>
        <v>0</v>
      </c>
      <c r="AX46" s="63">
        <f>LARGE(($I46,$K46,$M46,$O46,$Q46,$S46,$U46,$W46,$Y46,$AA46,$AC46,$AE46,$AG46,$AI46,$AK46,$AM46,$AO46,$AQ46),7)</f>
        <v>0</v>
      </c>
      <c r="AY46" s="63">
        <f>LARGE(($I46,$K46,$M46,$O46,$Q46,$S46,$U46,$W46,$Y46,$AA46,$AC46,$AE46,$AG46,$AI46,$AK46,$AM46,$AO46,$AQ46),8)</f>
        <v>0</v>
      </c>
    </row>
    <row r="47" spans="1:51" ht="16.5" thickBot="1">
      <c r="A47" s="134">
        <f t="shared" si="3"/>
        <v>43</v>
      </c>
      <c r="B47" s="37"/>
      <c r="C47" s="72"/>
      <c r="D47" s="73"/>
      <c r="E47" s="48">
        <f t="shared" si="4"/>
        <v>0</v>
      </c>
      <c r="F47" s="45">
        <f t="shared" si="5"/>
        <v>0</v>
      </c>
      <c r="G47" s="36">
        <f t="shared" si="6"/>
        <v>0</v>
      </c>
      <c r="H47" s="49"/>
      <c r="I47" s="38">
        <f>LOOKUP(H47,Poängberäkning!$B$6:$B$97,Poängberäkning!$C$6:$C$97)</f>
        <v>0</v>
      </c>
      <c r="J47" s="49"/>
      <c r="K47" s="38">
        <f>LOOKUP(J47,Poängberäkning!$B$6:$B$97,Poängberäkning!$C$6:$C$97)</f>
        <v>0</v>
      </c>
      <c r="L47" s="49"/>
      <c r="M47" s="38">
        <f>LOOKUP(L47,Poängberäkning!$B$6:$B$97,Poängberäkning!$C$6:$C$97)</f>
        <v>0</v>
      </c>
      <c r="N47" s="49"/>
      <c r="O47" s="38">
        <f>LOOKUP(N47,Poängberäkning!$B$6:$B$97,Poängberäkning!$C$6:$C$97)</f>
        <v>0</v>
      </c>
      <c r="P47" s="49"/>
      <c r="Q47" s="38">
        <f>LOOKUP(P47,Poängberäkning!$B$6:$B$97,Poängberäkning!$C$6:$C$97)</f>
        <v>0</v>
      </c>
      <c r="R47" s="49"/>
      <c r="S47" s="38">
        <f>LOOKUP(R47,Poängberäkning!$B$6:$B$97,Poängberäkning!$C$6:$C$97)</f>
        <v>0</v>
      </c>
      <c r="T47" s="60"/>
      <c r="U47" s="39">
        <f>LOOKUP(T47,Poängberäkning!$B$6:$B$97,Poängberäkning!$C$6:$C$97)</f>
        <v>0</v>
      </c>
      <c r="V47" s="50"/>
      <c r="W47" s="39">
        <f>LOOKUP(V47,Poängberäkning!$B$6:$B$97,Poängberäkning!$C$6:$C$97)</f>
        <v>0</v>
      </c>
      <c r="X47" s="50"/>
      <c r="Y47" s="39">
        <f>LOOKUP(X47,Poängberäkning!$B$6:$B$97,Poängberäkning!$C$6:$C$97)</f>
        <v>0</v>
      </c>
      <c r="Z47" s="50"/>
      <c r="AA47" s="39">
        <f>LOOKUP(Z47,Poängberäkning!$B$6:$B$97,Poängberäkning!$C$6:$C$97)</f>
        <v>0</v>
      </c>
      <c r="AB47" s="50"/>
      <c r="AC47" s="39">
        <f>LOOKUP(AB47,Poängberäkning!$B$6:$B$97,Poängberäkning!$C$6:$C$97)</f>
        <v>0</v>
      </c>
      <c r="AD47" s="50"/>
      <c r="AE47" s="39">
        <f>LOOKUP(AD47,Poängberäkning!$B$6:$B$97,Poängberäkning!$C$6:$C$97)</f>
        <v>0</v>
      </c>
      <c r="AF47" s="51"/>
      <c r="AG47" s="40">
        <f>LOOKUP(AF47,Poängberäkning!$B$6:$B$97,Poängberäkning!$C$6:$C$97)</f>
        <v>0</v>
      </c>
      <c r="AH47" s="51"/>
      <c r="AI47" s="137">
        <f>LOOKUP(AH47,Poängberäkning!$B$6:$B$97,Poängberäkning!$C$6:$C$97)</f>
        <v>0</v>
      </c>
      <c r="AJ47" s="97"/>
      <c r="AK47" s="62">
        <f>LOOKUP(AJ47,Poängberäkning!$B$6:$B$97,Poängberäkning!$C$6:$C$97)</f>
        <v>0</v>
      </c>
      <c r="AL47" s="97"/>
      <c r="AM47" s="62">
        <f>LOOKUP(AL47,Poängberäkning!$B$6:$B$97,Poängberäkning!$C$6:$C$97)</f>
        <v>0</v>
      </c>
      <c r="AN47" s="97"/>
      <c r="AO47" s="138">
        <f>LOOKUP(AN47,Poängberäkning!$B$6:$B$97,Poängberäkning!$C$6:$C$97)</f>
        <v>0</v>
      </c>
      <c r="AP47" s="97"/>
      <c r="AQ47" s="140">
        <f>LOOKUP(AP47,Poängberäkning!$B$6:$B$97,Poängberäkning!$C$6:$C$97)</f>
        <v>0</v>
      </c>
      <c r="AR47" s="66">
        <f>LARGE(($I47,$K47,$M47,$O47,$Q47,$S47,$U47,$W47,$Y47,$AA47,$AC47,$AE47,$AG47,$AI47,$AK47,$AM47,$AO47,$AQ47),1)</f>
        <v>0</v>
      </c>
      <c r="AS47" s="63">
        <f>LARGE(($I47,$K47,$M47,$O47,$Q47,$S47,$U47,$W47,$Y47,$AA47,$AC47,$AE47,$AG47,$AI47,$AK47,$AM47,$AO47,$AQ47),2)</f>
        <v>0</v>
      </c>
      <c r="AT47" s="63">
        <f>LARGE(($I47,$K47,$M47,$O47,$Q47,$S47,$U47,$W47,$Y47,$AA47,$AC47,$AE47,$AG47,$AI47,$AK47,$AM47,$AO47,$AQ47),3)</f>
        <v>0</v>
      </c>
      <c r="AU47" s="63">
        <f>LARGE(($I47,$K47,$M47,$O47,$Q47,$S47,$U47,$W47,$Y47,$AA47,$AC47,$AE47,$AG47,$AI47,$AK47,$AM47,$AO47,$AQ47),4)</f>
        <v>0</v>
      </c>
      <c r="AV47" s="63">
        <f>LARGE(($I47,$K47,$M47,$O47,$Q47,$S47,$U47,$W47,$Y47,$AA47,$AC47,$AE47,$AG47,$AI47,$AK47,$AM47,$AO47,$AQ47),5)</f>
        <v>0</v>
      </c>
      <c r="AW47" s="63">
        <f>LARGE(($I47,$K47,$M47,$O47,$Q47,$S47,$U47,$W47,$Y47,$AA47,$AC47,$AE47,$AG47,$AI47,$AK47,$AM47,$AO47,$AQ47),6)</f>
        <v>0</v>
      </c>
      <c r="AX47" s="63">
        <f>LARGE(($I47,$K47,$M47,$O47,$Q47,$S47,$U47,$W47,$Y47,$AA47,$AC47,$AE47,$AG47,$AI47,$AK47,$AM47,$AO47,$AQ47),7)</f>
        <v>0</v>
      </c>
      <c r="AY47" s="63">
        <f>LARGE(($I47,$K47,$M47,$O47,$Q47,$S47,$U47,$W47,$Y47,$AA47,$AC47,$AE47,$AG47,$AI47,$AK47,$AM47,$AO47,$AQ47),8)</f>
        <v>0</v>
      </c>
    </row>
    <row r="48" spans="1:51" ht="16.5" thickBot="1">
      <c r="A48" s="134">
        <f t="shared" si="3"/>
        <v>44</v>
      </c>
      <c r="B48" s="37"/>
      <c r="C48" s="72"/>
      <c r="D48" s="73"/>
      <c r="E48" s="48">
        <f t="shared" si="4"/>
        <v>0</v>
      </c>
      <c r="F48" s="45">
        <f t="shared" si="5"/>
        <v>0</v>
      </c>
      <c r="G48" s="36">
        <f t="shared" si="6"/>
        <v>0</v>
      </c>
      <c r="H48" s="49"/>
      <c r="I48" s="38">
        <f>LOOKUP(H48,Poängberäkning!$B$6:$B$97,Poängberäkning!$C$6:$C$97)</f>
        <v>0</v>
      </c>
      <c r="J48" s="49"/>
      <c r="K48" s="38">
        <f>LOOKUP(J48,Poängberäkning!$B$6:$B$97,Poängberäkning!$C$6:$C$97)</f>
        <v>0</v>
      </c>
      <c r="L48" s="49"/>
      <c r="M48" s="38">
        <f>LOOKUP(L48,Poängberäkning!$B$6:$B$97,Poängberäkning!$C$6:$C$97)</f>
        <v>0</v>
      </c>
      <c r="N48" s="49"/>
      <c r="O48" s="38">
        <f>LOOKUP(N48,Poängberäkning!$B$6:$B$97,Poängberäkning!$C$6:$C$97)</f>
        <v>0</v>
      </c>
      <c r="P48" s="49"/>
      <c r="Q48" s="38">
        <f>LOOKUP(P48,Poängberäkning!$B$6:$B$97,Poängberäkning!$C$6:$C$97)</f>
        <v>0</v>
      </c>
      <c r="R48" s="49"/>
      <c r="S48" s="38">
        <f>LOOKUP(R48,Poängberäkning!$B$6:$B$97,Poängberäkning!$C$6:$C$97)</f>
        <v>0</v>
      </c>
      <c r="T48" s="60"/>
      <c r="U48" s="39">
        <f>LOOKUP(T48,Poängberäkning!$B$6:$B$97,Poängberäkning!$C$6:$C$97)</f>
        <v>0</v>
      </c>
      <c r="V48" s="50"/>
      <c r="W48" s="39">
        <f>LOOKUP(V48,Poängberäkning!$B$6:$B$97,Poängberäkning!$C$6:$C$97)</f>
        <v>0</v>
      </c>
      <c r="X48" s="50"/>
      <c r="Y48" s="39">
        <f>LOOKUP(X48,Poängberäkning!$B$6:$B$97,Poängberäkning!$C$6:$C$97)</f>
        <v>0</v>
      </c>
      <c r="Z48" s="50"/>
      <c r="AA48" s="39">
        <f>LOOKUP(Z48,Poängberäkning!$B$6:$B$97,Poängberäkning!$C$6:$C$97)</f>
        <v>0</v>
      </c>
      <c r="AB48" s="50"/>
      <c r="AC48" s="39">
        <f>LOOKUP(AB48,Poängberäkning!$B$6:$B$97,Poängberäkning!$C$6:$C$97)</f>
        <v>0</v>
      </c>
      <c r="AD48" s="50"/>
      <c r="AE48" s="39">
        <f>LOOKUP(AD48,Poängberäkning!$B$6:$B$97,Poängberäkning!$C$6:$C$97)</f>
        <v>0</v>
      </c>
      <c r="AF48" s="51"/>
      <c r="AG48" s="40">
        <f>LOOKUP(AF48,Poängberäkning!$B$6:$B$97,Poängberäkning!$C$6:$C$97)</f>
        <v>0</v>
      </c>
      <c r="AH48" s="52"/>
      <c r="AI48" s="137">
        <f>LOOKUP(AH48,Poängberäkning!$B$6:$B$97,Poängberäkning!$C$6:$C$97)</f>
        <v>0</v>
      </c>
      <c r="AJ48" s="97"/>
      <c r="AK48" s="62">
        <f>LOOKUP(AJ48,Poängberäkning!$B$6:$B$97,Poängberäkning!$C$6:$C$97)</f>
        <v>0</v>
      </c>
      <c r="AL48" s="97"/>
      <c r="AM48" s="62">
        <f>LOOKUP(AL48,Poängberäkning!$B$6:$B$97,Poängberäkning!$C$6:$C$97)</f>
        <v>0</v>
      </c>
      <c r="AN48" s="97"/>
      <c r="AO48" s="138">
        <f>LOOKUP(AN48,Poängberäkning!$B$6:$B$97,Poängberäkning!$C$6:$C$97)</f>
        <v>0</v>
      </c>
      <c r="AP48" s="97"/>
      <c r="AQ48" s="140">
        <f>LOOKUP(AP48,Poängberäkning!$B$6:$B$97,Poängberäkning!$C$6:$C$97)</f>
        <v>0</v>
      </c>
      <c r="AR48" s="66">
        <f>LARGE(($I48,$K48,$M48,$O48,$Q48,$S48,$U48,$W48,$Y48,$AA48,$AC48,$AE48,$AG48,$AI48,$AK48,$AM48,$AO48,$AQ48),1)</f>
        <v>0</v>
      </c>
      <c r="AS48" s="63">
        <f>LARGE(($I48,$K48,$M48,$O48,$Q48,$S48,$U48,$W48,$Y48,$AA48,$AC48,$AE48,$AG48,$AI48,$AK48,$AM48,$AO48,$AQ48),2)</f>
        <v>0</v>
      </c>
      <c r="AT48" s="63">
        <f>LARGE(($I48,$K48,$M48,$O48,$Q48,$S48,$U48,$W48,$Y48,$AA48,$AC48,$AE48,$AG48,$AI48,$AK48,$AM48,$AO48,$AQ48),3)</f>
        <v>0</v>
      </c>
      <c r="AU48" s="63">
        <f>LARGE(($I48,$K48,$M48,$O48,$Q48,$S48,$U48,$W48,$Y48,$AA48,$AC48,$AE48,$AG48,$AI48,$AK48,$AM48,$AO48,$AQ48),4)</f>
        <v>0</v>
      </c>
      <c r="AV48" s="63">
        <f>LARGE(($I48,$K48,$M48,$O48,$Q48,$S48,$U48,$W48,$Y48,$AA48,$AC48,$AE48,$AG48,$AI48,$AK48,$AM48,$AO48,$AQ48),5)</f>
        <v>0</v>
      </c>
      <c r="AW48" s="63">
        <f>LARGE(($I48,$K48,$M48,$O48,$Q48,$S48,$U48,$W48,$Y48,$AA48,$AC48,$AE48,$AG48,$AI48,$AK48,$AM48,$AO48,$AQ48),6)</f>
        <v>0</v>
      </c>
      <c r="AX48" s="63">
        <f>LARGE(($I48,$K48,$M48,$O48,$Q48,$S48,$U48,$W48,$Y48,$AA48,$AC48,$AE48,$AG48,$AI48,$AK48,$AM48,$AO48,$AQ48),7)</f>
        <v>0</v>
      </c>
      <c r="AY48" s="63">
        <f>LARGE(($I48,$K48,$M48,$O48,$Q48,$S48,$U48,$W48,$Y48,$AA48,$AC48,$AE48,$AG48,$AI48,$AK48,$AM48,$AO48,$AQ48),8)</f>
        <v>0</v>
      </c>
    </row>
    <row r="49" spans="1:51" ht="16.5" thickBot="1">
      <c r="A49" s="134">
        <f t="shared" si="3"/>
        <v>45</v>
      </c>
      <c r="B49" s="37"/>
      <c r="C49" s="70"/>
      <c r="D49" s="71"/>
      <c r="E49" s="48">
        <f t="shared" si="4"/>
        <v>0</v>
      </c>
      <c r="F49" s="45">
        <f t="shared" si="5"/>
        <v>0</v>
      </c>
      <c r="G49" s="36">
        <f t="shared" si="6"/>
        <v>0</v>
      </c>
      <c r="H49" s="49"/>
      <c r="I49" s="38">
        <f>LOOKUP(H49,Poängberäkning!$B$6:$B$97,Poängberäkning!$C$6:$C$97)</f>
        <v>0</v>
      </c>
      <c r="J49" s="49"/>
      <c r="K49" s="38">
        <f>LOOKUP(J49,Poängberäkning!$B$6:$B$97,Poängberäkning!$C$6:$C$97)</f>
        <v>0</v>
      </c>
      <c r="L49" s="49"/>
      <c r="M49" s="38">
        <f>LOOKUP(L49,Poängberäkning!$B$6:$B$97,Poängberäkning!$C$6:$C$97)</f>
        <v>0</v>
      </c>
      <c r="N49" s="49"/>
      <c r="O49" s="38">
        <f>LOOKUP(N49,Poängberäkning!$B$6:$B$97,Poängberäkning!$C$6:$C$97)</f>
        <v>0</v>
      </c>
      <c r="P49" s="49"/>
      <c r="Q49" s="38">
        <f>LOOKUP(P49,Poängberäkning!$B$6:$B$97,Poängberäkning!$C$6:$C$97)</f>
        <v>0</v>
      </c>
      <c r="R49" s="49"/>
      <c r="S49" s="38">
        <f>LOOKUP(R49,Poängberäkning!$B$6:$B$97,Poängberäkning!$C$6:$C$97)</f>
        <v>0</v>
      </c>
      <c r="T49" s="60"/>
      <c r="U49" s="39">
        <f>LOOKUP(T49,Poängberäkning!$B$6:$B$97,Poängberäkning!$C$6:$C$97)</f>
        <v>0</v>
      </c>
      <c r="V49" s="50"/>
      <c r="W49" s="39">
        <f>LOOKUP(V49,Poängberäkning!$B$6:$B$97,Poängberäkning!$C$6:$C$97)</f>
        <v>0</v>
      </c>
      <c r="X49" s="50"/>
      <c r="Y49" s="39">
        <f>LOOKUP(X49,Poängberäkning!$B$6:$B$97,Poängberäkning!$C$6:$C$97)</f>
        <v>0</v>
      </c>
      <c r="Z49" s="50"/>
      <c r="AA49" s="39">
        <f>LOOKUP(Z49,Poängberäkning!$B$6:$B$97,Poängberäkning!$C$6:$C$97)</f>
        <v>0</v>
      </c>
      <c r="AB49" s="50"/>
      <c r="AC49" s="39">
        <f>LOOKUP(AB49,Poängberäkning!$B$6:$B$97,Poängberäkning!$C$6:$C$97)</f>
        <v>0</v>
      </c>
      <c r="AD49" s="50"/>
      <c r="AE49" s="39">
        <f>LOOKUP(AD49,Poängberäkning!$B$6:$B$97,Poängberäkning!$C$6:$C$97)</f>
        <v>0</v>
      </c>
      <c r="AF49" s="51"/>
      <c r="AG49" s="40">
        <f>LOOKUP(AF49,Poängberäkning!$B$6:$B$97,Poängberäkning!$C$6:$C$97)</f>
        <v>0</v>
      </c>
      <c r="AH49" s="52"/>
      <c r="AI49" s="137">
        <f>LOOKUP(AH49,Poängberäkning!$B$6:$B$97,Poängberäkning!$C$6:$C$97)</f>
        <v>0</v>
      </c>
      <c r="AJ49" s="97"/>
      <c r="AK49" s="62">
        <f>LOOKUP(AJ49,Poängberäkning!$B$6:$B$97,Poängberäkning!$C$6:$C$97)</f>
        <v>0</v>
      </c>
      <c r="AL49" s="97"/>
      <c r="AM49" s="62">
        <f>LOOKUP(AL49,Poängberäkning!$B$6:$B$97,Poängberäkning!$C$6:$C$97)</f>
        <v>0</v>
      </c>
      <c r="AN49" s="97"/>
      <c r="AO49" s="138">
        <f>LOOKUP(AN49,Poängberäkning!$B$6:$B$97,Poängberäkning!$C$6:$C$97)</f>
        <v>0</v>
      </c>
      <c r="AP49" s="97"/>
      <c r="AQ49" s="140">
        <f>LOOKUP(AP49,Poängberäkning!$B$6:$B$97,Poängberäkning!$C$6:$C$97)</f>
        <v>0</v>
      </c>
      <c r="AR49" s="66">
        <f>LARGE(($I49,$K49,$M49,$O49,$Q49,$S49,$U49,$W49,$Y49,$AA49,$AC49,$AE49,$AG49,$AI49,$AK49,$AM49,$AO49,$AQ49),1)</f>
        <v>0</v>
      </c>
      <c r="AS49" s="63">
        <f>LARGE(($I49,$K49,$M49,$O49,$Q49,$S49,$U49,$W49,$Y49,$AA49,$AC49,$AE49,$AG49,$AI49,$AK49,$AM49,$AO49,$AQ49),2)</f>
        <v>0</v>
      </c>
      <c r="AT49" s="63">
        <f>LARGE(($I49,$K49,$M49,$O49,$Q49,$S49,$U49,$W49,$Y49,$AA49,$AC49,$AE49,$AG49,$AI49,$AK49,$AM49,$AO49,$AQ49),3)</f>
        <v>0</v>
      </c>
      <c r="AU49" s="63">
        <f>LARGE(($I49,$K49,$M49,$O49,$Q49,$S49,$U49,$W49,$Y49,$AA49,$AC49,$AE49,$AG49,$AI49,$AK49,$AM49,$AO49,$AQ49),4)</f>
        <v>0</v>
      </c>
      <c r="AV49" s="63">
        <f>LARGE(($I49,$K49,$M49,$O49,$Q49,$S49,$U49,$W49,$Y49,$AA49,$AC49,$AE49,$AG49,$AI49,$AK49,$AM49,$AO49,$AQ49),5)</f>
        <v>0</v>
      </c>
      <c r="AW49" s="63">
        <f>LARGE(($I49,$K49,$M49,$O49,$Q49,$S49,$U49,$W49,$Y49,$AA49,$AC49,$AE49,$AG49,$AI49,$AK49,$AM49,$AO49,$AQ49),6)</f>
        <v>0</v>
      </c>
      <c r="AX49" s="63">
        <f>LARGE(($I49,$K49,$M49,$O49,$Q49,$S49,$U49,$W49,$Y49,$AA49,$AC49,$AE49,$AG49,$AI49,$AK49,$AM49,$AO49,$AQ49),7)</f>
        <v>0</v>
      </c>
      <c r="AY49" s="63">
        <f>LARGE(($I49,$K49,$M49,$O49,$Q49,$S49,$U49,$W49,$Y49,$AA49,$AC49,$AE49,$AG49,$AI49,$AK49,$AM49,$AO49,$AQ49),8)</f>
        <v>0</v>
      </c>
    </row>
    <row r="50" spans="1:51" ht="16.5" customHeight="1" thickBot="1">
      <c r="A50" s="134">
        <f t="shared" si="3"/>
        <v>46</v>
      </c>
      <c r="B50" s="37"/>
      <c r="C50" s="72"/>
      <c r="D50" s="73"/>
      <c r="E50" s="48">
        <f t="shared" si="4"/>
        <v>0</v>
      </c>
      <c r="F50" s="45">
        <f t="shared" si="5"/>
        <v>0</v>
      </c>
      <c r="G50" s="36">
        <f t="shared" si="6"/>
        <v>0</v>
      </c>
      <c r="H50" s="49"/>
      <c r="I50" s="38">
        <f>LOOKUP(H50,Poängberäkning!$B$6:$B$97,Poängberäkning!$C$6:$C$97)</f>
        <v>0</v>
      </c>
      <c r="J50" s="49"/>
      <c r="K50" s="38">
        <f>LOOKUP(J50,Poängberäkning!$B$6:$B$97,Poängberäkning!$C$6:$C$97)</f>
        <v>0</v>
      </c>
      <c r="L50" s="49"/>
      <c r="M50" s="38">
        <f>LOOKUP(L50,Poängberäkning!$B$6:$B$97,Poängberäkning!$C$6:$C$97)</f>
        <v>0</v>
      </c>
      <c r="N50" s="49"/>
      <c r="O50" s="38">
        <f>LOOKUP(N50,Poängberäkning!$B$6:$B$97,Poängberäkning!$C$6:$C$97)</f>
        <v>0</v>
      </c>
      <c r="P50" s="49"/>
      <c r="Q50" s="38">
        <f>LOOKUP(P50,Poängberäkning!$B$6:$B$97,Poängberäkning!$C$6:$C$97)</f>
        <v>0</v>
      </c>
      <c r="R50" s="49"/>
      <c r="S50" s="38">
        <f>LOOKUP(R50,Poängberäkning!$B$6:$B$97,Poängberäkning!$C$6:$C$97)</f>
        <v>0</v>
      </c>
      <c r="T50" s="60"/>
      <c r="U50" s="39">
        <f>LOOKUP(T50,Poängberäkning!$B$6:$B$97,Poängberäkning!$C$6:$C$97)</f>
        <v>0</v>
      </c>
      <c r="V50" s="50"/>
      <c r="W50" s="39">
        <f>LOOKUP(V50,Poängberäkning!$B$6:$B$97,Poängberäkning!$C$6:$C$97)</f>
        <v>0</v>
      </c>
      <c r="X50" s="50"/>
      <c r="Y50" s="39">
        <f>LOOKUP(X50,Poängberäkning!$B$6:$B$97,Poängberäkning!$C$6:$C$97)</f>
        <v>0</v>
      </c>
      <c r="Z50" s="50"/>
      <c r="AA50" s="39">
        <f>LOOKUP(Z50,Poängberäkning!$B$6:$B$97,Poängberäkning!$C$6:$C$97)</f>
        <v>0</v>
      </c>
      <c r="AB50" s="50"/>
      <c r="AC50" s="39">
        <f>LOOKUP(AB50,Poängberäkning!$B$6:$B$97,Poängberäkning!$C$6:$C$97)</f>
        <v>0</v>
      </c>
      <c r="AD50" s="50"/>
      <c r="AE50" s="39">
        <f>LOOKUP(AD50,Poängberäkning!$B$6:$B$97,Poängberäkning!$C$6:$C$97)</f>
        <v>0</v>
      </c>
      <c r="AF50" s="51"/>
      <c r="AG50" s="40">
        <f>LOOKUP(AF50,Poängberäkning!$B$6:$B$97,Poängberäkning!$C$6:$C$97)</f>
        <v>0</v>
      </c>
      <c r="AH50" s="52"/>
      <c r="AI50" s="137">
        <f>LOOKUP(AH50,Poängberäkning!$B$6:$B$97,Poängberäkning!$C$6:$C$97)</f>
        <v>0</v>
      </c>
      <c r="AJ50" s="97"/>
      <c r="AK50" s="62">
        <f>LOOKUP(AJ50,Poängberäkning!$B$6:$B$97,Poängberäkning!$C$6:$C$97)</f>
        <v>0</v>
      </c>
      <c r="AL50" s="97"/>
      <c r="AM50" s="62">
        <f>LOOKUP(AL50,Poängberäkning!$B$6:$B$97,Poängberäkning!$C$6:$C$97)</f>
        <v>0</v>
      </c>
      <c r="AN50" s="97"/>
      <c r="AO50" s="138">
        <f>LOOKUP(AN50,Poängberäkning!$B$6:$B$97,Poängberäkning!$C$6:$C$97)</f>
        <v>0</v>
      </c>
      <c r="AP50" s="97"/>
      <c r="AQ50" s="140">
        <f>LOOKUP(AP50,Poängberäkning!$B$6:$B$97,Poängberäkning!$C$6:$C$97)</f>
        <v>0</v>
      </c>
      <c r="AR50" s="66">
        <f>LARGE(($I50,$K50,$M50,$O50,$Q50,$S50,$U50,$W50,$Y50,$AA50,$AC50,$AE50,$AG50,$AI50,$AK50,$AM50,$AO50,$AQ50),1)</f>
        <v>0</v>
      </c>
      <c r="AS50" s="63">
        <f>LARGE(($I50,$K50,$M50,$O50,$Q50,$S50,$U50,$W50,$Y50,$AA50,$AC50,$AE50,$AG50,$AI50,$AK50,$AM50,$AO50,$AQ50),2)</f>
        <v>0</v>
      </c>
      <c r="AT50" s="63">
        <f>LARGE(($I50,$K50,$M50,$O50,$Q50,$S50,$U50,$W50,$Y50,$AA50,$AC50,$AE50,$AG50,$AI50,$AK50,$AM50,$AO50,$AQ50),3)</f>
        <v>0</v>
      </c>
      <c r="AU50" s="63">
        <f>LARGE(($I50,$K50,$M50,$O50,$Q50,$S50,$U50,$W50,$Y50,$AA50,$AC50,$AE50,$AG50,$AI50,$AK50,$AM50,$AO50,$AQ50),4)</f>
        <v>0</v>
      </c>
      <c r="AV50" s="63">
        <f>LARGE(($I50,$K50,$M50,$O50,$Q50,$S50,$U50,$W50,$Y50,$AA50,$AC50,$AE50,$AG50,$AI50,$AK50,$AM50,$AO50,$AQ50),5)</f>
        <v>0</v>
      </c>
      <c r="AW50" s="63">
        <f>LARGE(($I50,$K50,$M50,$O50,$Q50,$S50,$U50,$W50,$Y50,$AA50,$AC50,$AE50,$AG50,$AI50,$AK50,$AM50,$AO50,$AQ50),6)</f>
        <v>0</v>
      </c>
      <c r="AX50" s="63">
        <f>LARGE(($I50,$K50,$M50,$O50,$Q50,$S50,$U50,$W50,$Y50,$AA50,$AC50,$AE50,$AG50,$AI50,$AK50,$AM50,$AO50,$AQ50),7)</f>
        <v>0</v>
      </c>
      <c r="AY50" s="63">
        <f>LARGE(($I50,$K50,$M50,$O50,$Q50,$S50,$U50,$W50,$Y50,$AA50,$AC50,$AE50,$AG50,$AI50,$AK50,$AM50,$AO50,$AQ50),8)</f>
        <v>0</v>
      </c>
    </row>
    <row r="51" spans="1:51" ht="16.5" thickBot="1">
      <c r="A51" s="134">
        <f t="shared" si="3"/>
        <v>47</v>
      </c>
      <c r="B51" s="37"/>
      <c r="C51" s="70"/>
      <c r="D51" s="71"/>
      <c r="E51" s="48">
        <f t="shared" si="4"/>
        <v>0</v>
      </c>
      <c r="F51" s="45">
        <f t="shared" si="5"/>
        <v>0</v>
      </c>
      <c r="G51" s="36">
        <f t="shared" si="6"/>
        <v>0</v>
      </c>
      <c r="H51" s="49"/>
      <c r="I51" s="38">
        <f>LOOKUP(H51,Poängberäkning!$B$6:$B$97,Poängberäkning!$C$6:$C$97)</f>
        <v>0</v>
      </c>
      <c r="J51" s="49"/>
      <c r="K51" s="38">
        <f>LOOKUP(J51,Poängberäkning!$B$6:$B$97,Poängberäkning!$C$6:$C$97)</f>
        <v>0</v>
      </c>
      <c r="L51" s="49"/>
      <c r="M51" s="38">
        <f>LOOKUP(L51,Poängberäkning!$B$6:$B$97,Poängberäkning!$C$6:$C$97)</f>
        <v>0</v>
      </c>
      <c r="N51" s="49"/>
      <c r="O51" s="38">
        <f>LOOKUP(N51,Poängberäkning!$B$6:$B$97,Poängberäkning!$C$6:$C$97)</f>
        <v>0</v>
      </c>
      <c r="P51" s="49"/>
      <c r="Q51" s="38">
        <f>LOOKUP(P51,Poängberäkning!$B$6:$B$97,Poängberäkning!$C$6:$C$97)</f>
        <v>0</v>
      </c>
      <c r="R51" s="49"/>
      <c r="S51" s="38">
        <f>LOOKUP(R51,Poängberäkning!$B$6:$B$97,Poängberäkning!$C$6:$C$97)</f>
        <v>0</v>
      </c>
      <c r="T51" s="60"/>
      <c r="U51" s="39">
        <f>LOOKUP(T51,Poängberäkning!$B$6:$B$97,Poängberäkning!$C$6:$C$97)</f>
        <v>0</v>
      </c>
      <c r="V51" s="50"/>
      <c r="W51" s="39">
        <f>LOOKUP(V51,Poängberäkning!$B$6:$B$97,Poängberäkning!$C$6:$C$97)</f>
        <v>0</v>
      </c>
      <c r="X51" s="50"/>
      <c r="Y51" s="39">
        <f>LOOKUP(X51,Poängberäkning!$B$6:$B$97,Poängberäkning!$C$6:$C$97)</f>
        <v>0</v>
      </c>
      <c r="Z51" s="50"/>
      <c r="AA51" s="39">
        <f>LOOKUP(Z51,Poängberäkning!$B$6:$B$97,Poängberäkning!$C$6:$C$97)</f>
        <v>0</v>
      </c>
      <c r="AB51" s="50"/>
      <c r="AC51" s="39">
        <f>LOOKUP(AB51,Poängberäkning!$B$6:$B$97,Poängberäkning!$C$6:$C$97)</f>
        <v>0</v>
      </c>
      <c r="AD51" s="50"/>
      <c r="AE51" s="39">
        <f>LOOKUP(AD51,Poängberäkning!$B$6:$B$97,Poängberäkning!$C$6:$C$97)</f>
        <v>0</v>
      </c>
      <c r="AF51" s="51"/>
      <c r="AG51" s="40">
        <f>LOOKUP(AF51,Poängberäkning!$B$6:$B$97,Poängberäkning!$C$6:$C$97)</f>
        <v>0</v>
      </c>
      <c r="AH51" s="52"/>
      <c r="AI51" s="137">
        <f>LOOKUP(AH51,Poängberäkning!$B$6:$B$97,Poängberäkning!$C$6:$C$97)</f>
        <v>0</v>
      </c>
      <c r="AJ51" s="97"/>
      <c r="AK51" s="62">
        <f>LOOKUP(AJ51,Poängberäkning!$B$6:$B$97,Poängberäkning!$C$6:$C$97)</f>
        <v>0</v>
      </c>
      <c r="AL51" s="97"/>
      <c r="AM51" s="62">
        <f>LOOKUP(AL51,Poängberäkning!$B$6:$B$97,Poängberäkning!$C$6:$C$97)</f>
        <v>0</v>
      </c>
      <c r="AN51" s="97"/>
      <c r="AO51" s="138">
        <f>LOOKUP(AN51,Poängberäkning!$B$6:$B$97,Poängberäkning!$C$6:$C$97)</f>
        <v>0</v>
      </c>
      <c r="AP51" s="97"/>
      <c r="AQ51" s="140">
        <f>LOOKUP(AP51,Poängberäkning!$B$6:$B$97,Poängberäkning!$C$6:$C$97)</f>
        <v>0</v>
      </c>
      <c r="AR51" s="66">
        <f>LARGE(($I51,$K51,$M51,$O51,$Q51,$S51,$U51,$W51,$Y51,$AA51,$AC51,$AE51,$AG51,$AI51,$AK51,$AM51,$AO51,$AQ51),1)</f>
        <v>0</v>
      </c>
      <c r="AS51" s="63">
        <f>LARGE(($I51,$K51,$M51,$O51,$Q51,$S51,$U51,$W51,$Y51,$AA51,$AC51,$AE51,$AG51,$AI51,$AK51,$AM51,$AO51,$AQ51),2)</f>
        <v>0</v>
      </c>
      <c r="AT51" s="63">
        <f>LARGE(($I51,$K51,$M51,$O51,$Q51,$S51,$U51,$W51,$Y51,$AA51,$AC51,$AE51,$AG51,$AI51,$AK51,$AM51,$AO51,$AQ51),3)</f>
        <v>0</v>
      </c>
      <c r="AU51" s="63">
        <f>LARGE(($I51,$K51,$M51,$O51,$Q51,$S51,$U51,$W51,$Y51,$AA51,$AC51,$AE51,$AG51,$AI51,$AK51,$AM51,$AO51,$AQ51),4)</f>
        <v>0</v>
      </c>
      <c r="AV51" s="63">
        <f>LARGE(($I51,$K51,$M51,$O51,$Q51,$S51,$U51,$W51,$Y51,$AA51,$AC51,$AE51,$AG51,$AI51,$AK51,$AM51,$AO51,$AQ51),5)</f>
        <v>0</v>
      </c>
      <c r="AW51" s="63">
        <f>LARGE(($I51,$K51,$M51,$O51,$Q51,$S51,$U51,$W51,$Y51,$AA51,$AC51,$AE51,$AG51,$AI51,$AK51,$AM51,$AO51,$AQ51),6)</f>
        <v>0</v>
      </c>
      <c r="AX51" s="63">
        <f>LARGE(($I51,$K51,$M51,$O51,$Q51,$S51,$U51,$W51,$Y51,$AA51,$AC51,$AE51,$AG51,$AI51,$AK51,$AM51,$AO51,$AQ51),7)</f>
        <v>0</v>
      </c>
      <c r="AY51" s="63">
        <f>LARGE(($I51,$K51,$M51,$O51,$Q51,$S51,$U51,$W51,$Y51,$AA51,$AC51,$AE51,$AG51,$AI51,$AK51,$AM51,$AO51,$AQ51),8)</f>
        <v>0</v>
      </c>
    </row>
    <row r="52" spans="1:51" ht="16.5" thickBot="1">
      <c r="A52" s="134">
        <f t="shared" si="3"/>
        <v>48</v>
      </c>
      <c r="B52" s="37"/>
      <c r="C52" s="72"/>
      <c r="D52" s="73"/>
      <c r="E52" s="48">
        <f t="shared" si="4"/>
        <v>0</v>
      </c>
      <c r="F52" s="45">
        <f t="shared" si="5"/>
        <v>0</v>
      </c>
      <c r="G52" s="36">
        <f t="shared" si="6"/>
        <v>0</v>
      </c>
      <c r="H52" s="49"/>
      <c r="I52" s="38">
        <f>LOOKUP(H52,Poängberäkning!$B$6:$B$97,Poängberäkning!$C$6:$C$97)</f>
        <v>0</v>
      </c>
      <c r="J52" s="49"/>
      <c r="K52" s="38">
        <f>LOOKUP(J52,Poängberäkning!$B$6:$B$97,Poängberäkning!$C$6:$C$97)</f>
        <v>0</v>
      </c>
      <c r="L52" s="49"/>
      <c r="M52" s="38">
        <f>LOOKUP(L52,Poängberäkning!$B$6:$B$97,Poängberäkning!$C$6:$C$97)</f>
        <v>0</v>
      </c>
      <c r="N52" s="49"/>
      <c r="O52" s="38">
        <f>LOOKUP(N52,Poängberäkning!$B$6:$B$97,Poängberäkning!$C$6:$C$97)</f>
        <v>0</v>
      </c>
      <c r="P52" s="49"/>
      <c r="Q52" s="38">
        <f>LOOKUP(P52,Poängberäkning!$B$6:$B$97,Poängberäkning!$C$6:$C$97)</f>
        <v>0</v>
      </c>
      <c r="R52" s="49"/>
      <c r="S52" s="38">
        <f>LOOKUP(R52,Poängberäkning!$B$6:$B$97,Poängberäkning!$C$6:$C$97)</f>
        <v>0</v>
      </c>
      <c r="T52" s="60"/>
      <c r="U52" s="39">
        <f>LOOKUP(T52,Poängberäkning!$B$6:$B$97,Poängberäkning!$C$6:$C$97)</f>
        <v>0</v>
      </c>
      <c r="V52" s="50"/>
      <c r="W52" s="39">
        <f>LOOKUP(V52,Poängberäkning!$B$6:$B$97,Poängberäkning!$C$6:$C$97)</f>
        <v>0</v>
      </c>
      <c r="X52" s="50"/>
      <c r="Y52" s="39">
        <f>LOOKUP(X52,Poängberäkning!$B$6:$B$97,Poängberäkning!$C$6:$C$97)</f>
        <v>0</v>
      </c>
      <c r="Z52" s="50"/>
      <c r="AA52" s="39">
        <f>LOOKUP(Z52,Poängberäkning!$B$6:$B$97,Poängberäkning!$C$6:$C$97)</f>
        <v>0</v>
      </c>
      <c r="AB52" s="50"/>
      <c r="AC52" s="39">
        <f>LOOKUP(AB52,Poängberäkning!$B$6:$B$97,Poängberäkning!$C$6:$C$97)</f>
        <v>0</v>
      </c>
      <c r="AD52" s="50"/>
      <c r="AE52" s="39">
        <f>LOOKUP(AD52,Poängberäkning!$B$6:$B$97,Poängberäkning!$C$6:$C$97)</f>
        <v>0</v>
      </c>
      <c r="AF52" s="51"/>
      <c r="AG52" s="40">
        <f>LOOKUP(AF52,Poängberäkning!$B$6:$B$97,Poängberäkning!$C$6:$C$97)</f>
        <v>0</v>
      </c>
      <c r="AH52" s="52"/>
      <c r="AI52" s="137">
        <f>LOOKUP(AH52,Poängberäkning!$B$6:$B$97,Poängberäkning!$C$6:$C$97)</f>
        <v>0</v>
      </c>
      <c r="AJ52" s="97"/>
      <c r="AK52" s="62">
        <f>LOOKUP(AJ52,Poängberäkning!$B$6:$B$97,Poängberäkning!$C$6:$C$97)</f>
        <v>0</v>
      </c>
      <c r="AL52" s="97"/>
      <c r="AM52" s="62">
        <f>LOOKUP(AL52,Poängberäkning!$B$6:$B$97,Poängberäkning!$C$6:$C$97)</f>
        <v>0</v>
      </c>
      <c r="AN52" s="97"/>
      <c r="AO52" s="138">
        <f>LOOKUP(AN52,Poängberäkning!$B$6:$B$97,Poängberäkning!$C$6:$C$97)</f>
        <v>0</v>
      </c>
      <c r="AP52" s="97"/>
      <c r="AQ52" s="140">
        <f>LOOKUP(AP52,Poängberäkning!$B$6:$B$97,Poängberäkning!$C$6:$C$97)</f>
        <v>0</v>
      </c>
      <c r="AR52" s="66">
        <f>LARGE(($I52,$K52,$M52,$O52,$Q52,$S52,$U52,$W52,$Y52,$AA52,$AC52,$AE52,$AG52,$AI52,$AK52,$AM52,$AO52,$AQ52),1)</f>
        <v>0</v>
      </c>
      <c r="AS52" s="63">
        <f>LARGE(($I52,$K52,$M52,$O52,$Q52,$S52,$U52,$W52,$Y52,$AA52,$AC52,$AE52,$AG52,$AI52,$AK52,$AM52,$AO52,$AQ52),2)</f>
        <v>0</v>
      </c>
      <c r="AT52" s="63">
        <f>LARGE(($I52,$K52,$M52,$O52,$Q52,$S52,$U52,$W52,$Y52,$AA52,$AC52,$AE52,$AG52,$AI52,$AK52,$AM52,$AO52,$AQ52),3)</f>
        <v>0</v>
      </c>
      <c r="AU52" s="63">
        <f>LARGE(($I52,$K52,$M52,$O52,$Q52,$S52,$U52,$W52,$Y52,$AA52,$AC52,$AE52,$AG52,$AI52,$AK52,$AM52,$AO52,$AQ52),4)</f>
        <v>0</v>
      </c>
      <c r="AV52" s="63">
        <f>LARGE(($I52,$K52,$M52,$O52,$Q52,$S52,$U52,$W52,$Y52,$AA52,$AC52,$AE52,$AG52,$AI52,$AK52,$AM52,$AO52,$AQ52),5)</f>
        <v>0</v>
      </c>
      <c r="AW52" s="63">
        <f>LARGE(($I52,$K52,$M52,$O52,$Q52,$S52,$U52,$W52,$Y52,$AA52,$AC52,$AE52,$AG52,$AI52,$AK52,$AM52,$AO52,$AQ52),6)</f>
        <v>0</v>
      </c>
      <c r="AX52" s="63">
        <f>LARGE(($I52,$K52,$M52,$O52,$Q52,$S52,$U52,$W52,$Y52,$AA52,$AC52,$AE52,$AG52,$AI52,$AK52,$AM52,$AO52,$AQ52),7)</f>
        <v>0</v>
      </c>
      <c r="AY52" s="63">
        <f>LARGE(($I52,$K52,$M52,$O52,$Q52,$S52,$U52,$W52,$Y52,$AA52,$AC52,$AE52,$AG52,$AI52,$AK52,$AM52,$AO52,$AQ52),8)</f>
        <v>0</v>
      </c>
    </row>
    <row r="53" spans="1:51" ht="16.5" thickBot="1">
      <c r="A53" s="134">
        <f t="shared" si="3"/>
        <v>49</v>
      </c>
      <c r="B53" s="37"/>
      <c r="C53" s="72"/>
      <c r="D53" s="73"/>
      <c r="E53" s="48">
        <f t="shared" si="4"/>
        <v>0</v>
      </c>
      <c r="F53" s="45">
        <f t="shared" si="5"/>
        <v>0</v>
      </c>
      <c r="G53" s="36">
        <f t="shared" si="6"/>
        <v>0</v>
      </c>
      <c r="H53" s="49"/>
      <c r="I53" s="38">
        <f>LOOKUP(H53,Poängberäkning!$B$6:$B$97,Poängberäkning!$C$6:$C$97)</f>
        <v>0</v>
      </c>
      <c r="J53" s="49"/>
      <c r="K53" s="38">
        <f>LOOKUP(J53,Poängberäkning!$B$6:$B$97,Poängberäkning!$C$6:$C$97)</f>
        <v>0</v>
      </c>
      <c r="L53" s="49"/>
      <c r="M53" s="38">
        <f>LOOKUP(L53,Poängberäkning!$B$6:$B$97,Poängberäkning!$C$6:$C$97)</f>
        <v>0</v>
      </c>
      <c r="N53" s="49"/>
      <c r="O53" s="38">
        <f>LOOKUP(N53,Poängberäkning!$B$6:$B$97,Poängberäkning!$C$6:$C$97)</f>
        <v>0</v>
      </c>
      <c r="P53" s="49"/>
      <c r="Q53" s="38">
        <f>LOOKUP(P53,Poängberäkning!$B$6:$B$97,Poängberäkning!$C$6:$C$97)</f>
        <v>0</v>
      </c>
      <c r="R53" s="49"/>
      <c r="S53" s="38">
        <f>LOOKUP(R53,Poängberäkning!$B$6:$B$97,Poängberäkning!$C$6:$C$97)</f>
        <v>0</v>
      </c>
      <c r="T53" s="60"/>
      <c r="U53" s="39">
        <f>LOOKUP(T53,Poängberäkning!$B$6:$B$97,Poängberäkning!$C$6:$C$97)</f>
        <v>0</v>
      </c>
      <c r="V53" s="50"/>
      <c r="W53" s="39">
        <f>LOOKUP(V53,Poängberäkning!$B$6:$B$97,Poängberäkning!$C$6:$C$97)</f>
        <v>0</v>
      </c>
      <c r="X53" s="50"/>
      <c r="Y53" s="39">
        <f>LOOKUP(X53,Poängberäkning!$B$6:$B$97,Poängberäkning!$C$6:$C$97)</f>
        <v>0</v>
      </c>
      <c r="Z53" s="50"/>
      <c r="AA53" s="39">
        <f>LOOKUP(Z53,Poängberäkning!$B$6:$B$97,Poängberäkning!$C$6:$C$97)</f>
        <v>0</v>
      </c>
      <c r="AB53" s="50"/>
      <c r="AC53" s="39">
        <f>LOOKUP(AB53,Poängberäkning!$B$6:$B$97,Poängberäkning!$C$6:$C$97)</f>
        <v>0</v>
      </c>
      <c r="AD53" s="50"/>
      <c r="AE53" s="39">
        <f>LOOKUP(AD53,Poängberäkning!$B$6:$B$97,Poängberäkning!$C$6:$C$97)</f>
        <v>0</v>
      </c>
      <c r="AF53" s="51"/>
      <c r="AG53" s="40">
        <f>LOOKUP(AF53,Poängberäkning!$B$6:$B$97,Poängberäkning!$C$6:$C$97)</f>
        <v>0</v>
      </c>
      <c r="AH53" s="52"/>
      <c r="AI53" s="137">
        <f>LOOKUP(AH53,Poängberäkning!$B$6:$B$97,Poängberäkning!$C$6:$C$97)</f>
        <v>0</v>
      </c>
      <c r="AJ53" s="97"/>
      <c r="AK53" s="62">
        <f>LOOKUP(AJ53,Poängberäkning!$B$6:$B$97,Poängberäkning!$C$6:$C$97)</f>
        <v>0</v>
      </c>
      <c r="AL53" s="97"/>
      <c r="AM53" s="62">
        <f>LOOKUP(AL53,Poängberäkning!$B$6:$B$97,Poängberäkning!$C$6:$C$97)</f>
        <v>0</v>
      </c>
      <c r="AN53" s="97"/>
      <c r="AO53" s="138">
        <f>LOOKUP(AN53,Poängberäkning!$B$6:$B$97,Poängberäkning!$C$6:$C$97)</f>
        <v>0</v>
      </c>
      <c r="AP53" s="97"/>
      <c r="AQ53" s="140">
        <f>LOOKUP(AP53,Poängberäkning!$B$6:$B$97,Poängberäkning!$C$6:$C$97)</f>
        <v>0</v>
      </c>
      <c r="AR53" s="66">
        <f>LARGE(($I53,$K53,$M53,$O53,$Q53,$S53,$U53,$W53,$Y53,$AA53,$AC53,$AE53,$AG53,$AI53,$AK53,$AM53,$AO53,$AQ53),1)</f>
        <v>0</v>
      </c>
      <c r="AS53" s="63">
        <f>LARGE(($I53,$K53,$M53,$O53,$Q53,$S53,$U53,$W53,$Y53,$AA53,$AC53,$AE53,$AG53,$AI53,$AK53,$AM53,$AO53,$AQ53),2)</f>
        <v>0</v>
      </c>
      <c r="AT53" s="63">
        <f>LARGE(($I53,$K53,$M53,$O53,$Q53,$S53,$U53,$W53,$Y53,$AA53,$AC53,$AE53,$AG53,$AI53,$AK53,$AM53,$AO53,$AQ53),3)</f>
        <v>0</v>
      </c>
      <c r="AU53" s="63">
        <f>LARGE(($I53,$K53,$M53,$O53,$Q53,$S53,$U53,$W53,$Y53,$AA53,$AC53,$AE53,$AG53,$AI53,$AK53,$AM53,$AO53,$AQ53),4)</f>
        <v>0</v>
      </c>
      <c r="AV53" s="63">
        <f>LARGE(($I53,$K53,$M53,$O53,$Q53,$S53,$U53,$W53,$Y53,$AA53,$AC53,$AE53,$AG53,$AI53,$AK53,$AM53,$AO53,$AQ53),5)</f>
        <v>0</v>
      </c>
      <c r="AW53" s="63">
        <f>LARGE(($I53,$K53,$M53,$O53,$Q53,$S53,$U53,$W53,$Y53,$AA53,$AC53,$AE53,$AG53,$AI53,$AK53,$AM53,$AO53,$AQ53),6)</f>
        <v>0</v>
      </c>
      <c r="AX53" s="63">
        <f>LARGE(($I53,$K53,$M53,$O53,$Q53,$S53,$U53,$W53,$Y53,$AA53,$AC53,$AE53,$AG53,$AI53,$AK53,$AM53,$AO53,$AQ53),7)</f>
        <v>0</v>
      </c>
      <c r="AY53" s="63">
        <f>LARGE(($I53,$K53,$M53,$O53,$Q53,$S53,$U53,$W53,$Y53,$AA53,$AC53,$AE53,$AG53,$AI53,$AK53,$AM53,$AO53,$AQ53),8)</f>
        <v>0</v>
      </c>
    </row>
    <row r="54" spans="1:51" ht="16.5" thickBot="1">
      <c r="A54" s="134">
        <f t="shared" si="3"/>
        <v>50</v>
      </c>
      <c r="B54" s="37"/>
      <c r="C54" s="72"/>
      <c r="D54" s="73"/>
      <c r="E54" s="48">
        <f t="shared" si="4"/>
        <v>0</v>
      </c>
      <c r="F54" s="45">
        <f t="shared" si="5"/>
        <v>0</v>
      </c>
      <c r="G54" s="36">
        <f t="shared" si="6"/>
        <v>0</v>
      </c>
      <c r="H54" s="49"/>
      <c r="I54" s="38">
        <f>LOOKUP(H54,Poängberäkning!$B$6:$B$97,Poängberäkning!$C$6:$C$97)</f>
        <v>0</v>
      </c>
      <c r="J54" s="49"/>
      <c r="K54" s="38">
        <f>LOOKUP(J54,Poängberäkning!$B$6:$B$97,Poängberäkning!$C$6:$C$97)</f>
        <v>0</v>
      </c>
      <c r="L54" s="49"/>
      <c r="M54" s="38">
        <f>LOOKUP(L54,Poängberäkning!$B$6:$B$97,Poängberäkning!$C$6:$C$97)</f>
        <v>0</v>
      </c>
      <c r="N54" s="49"/>
      <c r="O54" s="38">
        <f>LOOKUP(N54,Poängberäkning!$B$6:$B$97,Poängberäkning!$C$6:$C$97)</f>
        <v>0</v>
      </c>
      <c r="P54" s="49"/>
      <c r="Q54" s="38">
        <f>LOOKUP(P54,Poängberäkning!$B$6:$B$97,Poängberäkning!$C$6:$C$97)</f>
        <v>0</v>
      </c>
      <c r="R54" s="49"/>
      <c r="S54" s="38">
        <f>LOOKUP(R54,Poängberäkning!$B$6:$B$97,Poängberäkning!$C$6:$C$97)</f>
        <v>0</v>
      </c>
      <c r="T54" s="60"/>
      <c r="U54" s="39">
        <f>LOOKUP(T54,Poängberäkning!$B$6:$B$97,Poängberäkning!$C$6:$C$97)</f>
        <v>0</v>
      </c>
      <c r="V54" s="50"/>
      <c r="W54" s="39">
        <f>LOOKUP(V54,Poängberäkning!$B$6:$B$97,Poängberäkning!$C$6:$C$97)</f>
        <v>0</v>
      </c>
      <c r="X54" s="50"/>
      <c r="Y54" s="39">
        <f>LOOKUP(X54,Poängberäkning!$B$6:$B$97,Poängberäkning!$C$6:$C$97)</f>
        <v>0</v>
      </c>
      <c r="Z54" s="50"/>
      <c r="AA54" s="39">
        <f>LOOKUP(Z54,Poängberäkning!$B$6:$B$97,Poängberäkning!$C$6:$C$97)</f>
        <v>0</v>
      </c>
      <c r="AB54" s="50"/>
      <c r="AC54" s="39">
        <f>LOOKUP(AB54,Poängberäkning!$B$6:$B$97,Poängberäkning!$C$6:$C$97)</f>
        <v>0</v>
      </c>
      <c r="AD54" s="50"/>
      <c r="AE54" s="39">
        <f>LOOKUP(AD54,Poängberäkning!$B$6:$B$97,Poängberäkning!$C$6:$C$97)</f>
        <v>0</v>
      </c>
      <c r="AF54" s="51"/>
      <c r="AG54" s="40">
        <f>LOOKUP(AF54,Poängberäkning!$B$6:$B$97,Poängberäkning!$C$6:$C$97)</f>
        <v>0</v>
      </c>
      <c r="AH54" s="51"/>
      <c r="AI54" s="137">
        <f>LOOKUP(AH54,Poängberäkning!$B$6:$B$97,Poängberäkning!$C$6:$C$97)</f>
        <v>0</v>
      </c>
      <c r="AJ54" s="97"/>
      <c r="AK54" s="62">
        <f>LOOKUP(AJ54,Poängberäkning!$B$6:$B$97,Poängberäkning!$C$6:$C$97)</f>
        <v>0</v>
      </c>
      <c r="AL54" s="97"/>
      <c r="AM54" s="62">
        <f>LOOKUP(AL54,Poängberäkning!$B$6:$B$97,Poängberäkning!$C$6:$C$97)</f>
        <v>0</v>
      </c>
      <c r="AN54" s="97"/>
      <c r="AO54" s="138">
        <f>LOOKUP(AN54,Poängberäkning!$B$6:$B$97,Poängberäkning!$C$6:$C$97)</f>
        <v>0</v>
      </c>
      <c r="AP54" s="97"/>
      <c r="AQ54" s="140">
        <f>LOOKUP(AP54,Poängberäkning!$B$6:$B$97,Poängberäkning!$C$6:$C$97)</f>
        <v>0</v>
      </c>
      <c r="AR54" s="66">
        <f>LARGE(($I54,$K54,$M54,$O54,$Q54,$S54,$U54,$W54,$Y54,$AA54,$AC54,$AE54,$AG54,$AI54,$AK54,$AM54,$AO54,$AQ54),1)</f>
        <v>0</v>
      </c>
      <c r="AS54" s="63">
        <f>LARGE(($I54,$K54,$M54,$O54,$Q54,$S54,$U54,$W54,$Y54,$AA54,$AC54,$AE54,$AG54,$AI54,$AK54,$AM54,$AO54,$AQ54),2)</f>
        <v>0</v>
      </c>
      <c r="AT54" s="63">
        <f>LARGE(($I54,$K54,$M54,$O54,$Q54,$S54,$U54,$W54,$Y54,$AA54,$AC54,$AE54,$AG54,$AI54,$AK54,$AM54,$AO54,$AQ54),3)</f>
        <v>0</v>
      </c>
      <c r="AU54" s="63">
        <f>LARGE(($I54,$K54,$M54,$O54,$Q54,$S54,$U54,$W54,$Y54,$AA54,$AC54,$AE54,$AG54,$AI54,$AK54,$AM54,$AO54,$AQ54),4)</f>
        <v>0</v>
      </c>
      <c r="AV54" s="63">
        <f>LARGE(($I54,$K54,$M54,$O54,$Q54,$S54,$U54,$W54,$Y54,$AA54,$AC54,$AE54,$AG54,$AI54,$AK54,$AM54,$AO54,$AQ54),5)</f>
        <v>0</v>
      </c>
      <c r="AW54" s="63">
        <f>LARGE(($I54,$K54,$M54,$O54,$Q54,$S54,$U54,$W54,$Y54,$AA54,$AC54,$AE54,$AG54,$AI54,$AK54,$AM54,$AO54,$AQ54),6)</f>
        <v>0</v>
      </c>
      <c r="AX54" s="63">
        <f>LARGE(($I54,$K54,$M54,$O54,$Q54,$S54,$U54,$W54,$Y54,$AA54,$AC54,$AE54,$AG54,$AI54,$AK54,$AM54,$AO54,$AQ54),7)</f>
        <v>0</v>
      </c>
      <c r="AY54" s="63">
        <f>LARGE(($I54,$K54,$M54,$O54,$Q54,$S54,$U54,$W54,$Y54,$AA54,$AC54,$AE54,$AG54,$AI54,$AK54,$AM54,$AO54,$AQ54),8)</f>
        <v>0</v>
      </c>
    </row>
    <row r="55" spans="1:51" ht="16.5" thickBot="1">
      <c r="A55" s="134">
        <f t="shared" si="3"/>
        <v>51</v>
      </c>
      <c r="B55" s="37"/>
      <c r="C55" s="72"/>
      <c r="D55" s="73"/>
      <c r="E55" s="48">
        <f t="shared" si="4"/>
        <v>0</v>
      </c>
      <c r="F55" s="45">
        <f t="shared" si="5"/>
        <v>0</v>
      </c>
      <c r="G55" s="36">
        <f t="shared" si="6"/>
        <v>0</v>
      </c>
      <c r="H55" s="49"/>
      <c r="I55" s="38">
        <f>LOOKUP(H55,Poängberäkning!$B$6:$B$97,Poängberäkning!$C$6:$C$97)</f>
        <v>0</v>
      </c>
      <c r="J55" s="49"/>
      <c r="K55" s="38">
        <f>LOOKUP(J55,Poängberäkning!$B$6:$B$97,Poängberäkning!$C$6:$C$97)</f>
        <v>0</v>
      </c>
      <c r="L55" s="49"/>
      <c r="M55" s="38">
        <f>LOOKUP(L55,Poängberäkning!$B$6:$B$97,Poängberäkning!$C$6:$C$97)</f>
        <v>0</v>
      </c>
      <c r="N55" s="49"/>
      <c r="O55" s="38">
        <f>LOOKUP(N55,Poängberäkning!$B$6:$B$97,Poängberäkning!$C$6:$C$97)</f>
        <v>0</v>
      </c>
      <c r="P55" s="49"/>
      <c r="Q55" s="38">
        <f>LOOKUP(P55,Poängberäkning!$B$6:$B$97,Poängberäkning!$C$6:$C$97)</f>
        <v>0</v>
      </c>
      <c r="R55" s="49"/>
      <c r="S55" s="38">
        <f>LOOKUP(R55,Poängberäkning!$B$6:$B$97,Poängberäkning!$C$6:$C$97)</f>
        <v>0</v>
      </c>
      <c r="T55" s="60"/>
      <c r="U55" s="39">
        <f>LOOKUP(T55,Poängberäkning!$B$6:$B$97,Poängberäkning!$C$6:$C$97)</f>
        <v>0</v>
      </c>
      <c r="V55" s="50"/>
      <c r="W55" s="39">
        <f>LOOKUP(V55,Poängberäkning!$B$6:$B$97,Poängberäkning!$C$6:$C$97)</f>
        <v>0</v>
      </c>
      <c r="X55" s="50"/>
      <c r="Y55" s="39">
        <f>LOOKUP(X55,Poängberäkning!$B$6:$B$97,Poängberäkning!$C$6:$C$97)</f>
        <v>0</v>
      </c>
      <c r="Z55" s="50"/>
      <c r="AA55" s="39">
        <f>LOOKUP(Z55,Poängberäkning!$B$6:$B$97,Poängberäkning!$C$6:$C$97)</f>
        <v>0</v>
      </c>
      <c r="AB55" s="50"/>
      <c r="AC55" s="39">
        <f>LOOKUP(AB55,Poängberäkning!$B$6:$B$97,Poängberäkning!$C$6:$C$97)</f>
        <v>0</v>
      </c>
      <c r="AD55" s="50"/>
      <c r="AE55" s="39">
        <f>LOOKUP(AD55,Poängberäkning!$B$6:$B$97,Poängberäkning!$C$6:$C$97)</f>
        <v>0</v>
      </c>
      <c r="AF55" s="51"/>
      <c r="AG55" s="40">
        <f>LOOKUP(AF55,Poängberäkning!$B$6:$B$97,Poängberäkning!$C$6:$C$97)</f>
        <v>0</v>
      </c>
      <c r="AH55" s="51"/>
      <c r="AI55" s="137">
        <f>LOOKUP(AH55,Poängberäkning!$B$6:$B$97,Poängberäkning!$C$6:$C$97)</f>
        <v>0</v>
      </c>
      <c r="AJ55" s="97"/>
      <c r="AK55" s="62">
        <f>LOOKUP(AJ55,Poängberäkning!$B$6:$B$97,Poängberäkning!$C$6:$C$97)</f>
        <v>0</v>
      </c>
      <c r="AL55" s="97"/>
      <c r="AM55" s="62">
        <f>LOOKUP(AL55,Poängberäkning!$B$6:$B$97,Poängberäkning!$C$6:$C$97)</f>
        <v>0</v>
      </c>
      <c r="AN55" s="97"/>
      <c r="AO55" s="138">
        <f>LOOKUP(AN55,Poängberäkning!$B$6:$B$97,Poängberäkning!$C$6:$C$97)</f>
        <v>0</v>
      </c>
      <c r="AP55" s="97"/>
      <c r="AQ55" s="140">
        <f>LOOKUP(AP55,Poängberäkning!$B$6:$B$97,Poängberäkning!$C$6:$C$97)</f>
        <v>0</v>
      </c>
      <c r="AR55" s="66">
        <f>LARGE(($I55,$K55,$M55,$O55,$Q55,$S55,$U55,$W55,$Y55,$AA55,$AC55,$AE55,$AG55,$AI55,$AK55,$AM55,$AO55,$AQ55),1)</f>
        <v>0</v>
      </c>
      <c r="AS55" s="63">
        <f>LARGE(($I55,$K55,$M55,$O55,$Q55,$S55,$U55,$W55,$Y55,$AA55,$AC55,$AE55,$AG55,$AI55,$AK55,$AM55,$AO55,$AQ55),2)</f>
        <v>0</v>
      </c>
      <c r="AT55" s="63">
        <f>LARGE(($I55,$K55,$M55,$O55,$Q55,$S55,$U55,$W55,$Y55,$AA55,$AC55,$AE55,$AG55,$AI55,$AK55,$AM55,$AO55,$AQ55),3)</f>
        <v>0</v>
      </c>
      <c r="AU55" s="63">
        <f>LARGE(($I55,$K55,$M55,$O55,$Q55,$S55,$U55,$W55,$Y55,$AA55,$AC55,$AE55,$AG55,$AI55,$AK55,$AM55,$AO55,$AQ55),4)</f>
        <v>0</v>
      </c>
      <c r="AV55" s="63">
        <f>LARGE(($I55,$K55,$M55,$O55,$Q55,$S55,$U55,$W55,$Y55,$AA55,$AC55,$AE55,$AG55,$AI55,$AK55,$AM55,$AO55,$AQ55),5)</f>
        <v>0</v>
      </c>
      <c r="AW55" s="63">
        <f>LARGE(($I55,$K55,$M55,$O55,$Q55,$S55,$U55,$W55,$Y55,$AA55,$AC55,$AE55,$AG55,$AI55,$AK55,$AM55,$AO55,$AQ55),6)</f>
        <v>0</v>
      </c>
      <c r="AX55" s="63">
        <f>LARGE(($I55,$K55,$M55,$O55,$Q55,$S55,$U55,$W55,$Y55,$AA55,$AC55,$AE55,$AG55,$AI55,$AK55,$AM55,$AO55,$AQ55),7)</f>
        <v>0</v>
      </c>
      <c r="AY55" s="63">
        <f>LARGE(($I55,$K55,$M55,$O55,$Q55,$S55,$U55,$W55,$Y55,$AA55,$AC55,$AE55,$AG55,$AI55,$AK55,$AM55,$AO55,$AQ55),8)</f>
        <v>0</v>
      </c>
    </row>
    <row r="56" spans="1:51" ht="16.5" thickBot="1">
      <c r="A56" s="134">
        <f t="shared" si="3"/>
        <v>52</v>
      </c>
      <c r="B56" s="37"/>
      <c r="C56" s="72"/>
      <c r="D56" s="73"/>
      <c r="E56" s="48">
        <f t="shared" si="4"/>
        <v>0</v>
      </c>
      <c r="F56" s="45">
        <f t="shared" si="5"/>
        <v>0</v>
      </c>
      <c r="G56" s="36">
        <f t="shared" si="6"/>
        <v>0</v>
      </c>
      <c r="H56" s="49"/>
      <c r="I56" s="38">
        <f>LOOKUP(H56,Poängberäkning!$B$6:$B$97,Poängberäkning!$C$6:$C$97)</f>
        <v>0</v>
      </c>
      <c r="J56" s="49"/>
      <c r="K56" s="38">
        <f>LOOKUP(J56,Poängberäkning!$B$6:$B$97,Poängberäkning!$C$6:$C$97)</f>
        <v>0</v>
      </c>
      <c r="L56" s="49"/>
      <c r="M56" s="38">
        <f>LOOKUP(L56,Poängberäkning!$B$6:$B$97,Poängberäkning!$C$6:$C$97)</f>
        <v>0</v>
      </c>
      <c r="N56" s="49"/>
      <c r="O56" s="38">
        <f>LOOKUP(N56,Poängberäkning!$B$6:$B$97,Poängberäkning!$C$6:$C$97)</f>
        <v>0</v>
      </c>
      <c r="P56" s="49"/>
      <c r="Q56" s="38">
        <f>LOOKUP(P56,Poängberäkning!$B$6:$B$97,Poängberäkning!$C$6:$C$97)</f>
        <v>0</v>
      </c>
      <c r="R56" s="49"/>
      <c r="S56" s="38">
        <f>LOOKUP(R56,Poängberäkning!$B$6:$B$97,Poängberäkning!$C$6:$C$97)</f>
        <v>0</v>
      </c>
      <c r="T56" s="60"/>
      <c r="U56" s="39">
        <f>LOOKUP(T56,Poängberäkning!$B$6:$B$97,Poängberäkning!$C$6:$C$97)</f>
        <v>0</v>
      </c>
      <c r="V56" s="50"/>
      <c r="W56" s="39">
        <f>LOOKUP(V56,Poängberäkning!$B$6:$B$97,Poängberäkning!$C$6:$C$97)</f>
        <v>0</v>
      </c>
      <c r="X56" s="50"/>
      <c r="Y56" s="39">
        <f>LOOKUP(X56,Poängberäkning!$B$6:$B$97,Poängberäkning!$C$6:$C$97)</f>
        <v>0</v>
      </c>
      <c r="Z56" s="50"/>
      <c r="AA56" s="39">
        <f>LOOKUP(Z56,Poängberäkning!$B$6:$B$97,Poängberäkning!$C$6:$C$97)</f>
        <v>0</v>
      </c>
      <c r="AB56" s="50"/>
      <c r="AC56" s="39">
        <f>LOOKUP(AB56,Poängberäkning!$B$6:$B$97,Poängberäkning!$C$6:$C$97)</f>
        <v>0</v>
      </c>
      <c r="AD56" s="50"/>
      <c r="AE56" s="39">
        <f>LOOKUP(AD56,Poängberäkning!$B$6:$B$97,Poängberäkning!$C$6:$C$97)</f>
        <v>0</v>
      </c>
      <c r="AF56" s="51"/>
      <c r="AG56" s="40">
        <f>LOOKUP(AF56,Poängberäkning!$B$6:$B$97,Poängberäkning!$C$6:$C$97)</f>
        <v>0</v>
      </c>
      <c r="AH56" s="52"/>
      <c r="AI56" s="137">
        <f>LOOKUP(AH56,Poängberäkning!$B$6:$B$97,Poängberäkning!$C$6:$C$97)</f>
        <v>0</v>
      </c>
      <c r="AJ56" s="97"/>
      <c r="AK56" s="62">
        <f>LOOKUP(AJ56,Poängberäkning!$B$6:$B$97,Poängberäkning!$C$6:$C$97)</f>
        <v>0</v>
      </c>
      <c r="AL56" s="97"/>
      <c r="AM56" s="62">
        <f>LOOKUP(AL56,Poängberäkning!$B$6:$B$97,Poängberäkning!$C$6:$C$97)</f>
        <v>0</v>
      </c>
      <c r="AN56" s="97"/>
      <c r="AO56" s="138">
        <f>LOOKUP(AN56,Poängberäkning!$B$6:$B$97,Poängberäkning!$C$6:$C$97)</f>
        <v>0</v>
      </c>
      <c r="AP56" s="97"/>
      <c r="AQ56" s="140">
        <f>LOOKUP(AP56,Poängberäkning!$B$6:$B$97,Poängberäkning!$C$6:$C$97)</f>
        <v>0</v>
      </c>
      <c r="AR56" s="66">
        <f>LARGE(($I56,$K56,$M56,$O56,$Q56,$S56,$U56,$W56,$Y56,$AA56,$AC56,$AE56,$AG56,$AI56,$AK56,$AM56,$AO56,$AQ56),1)</f>
        <v>0</v>
      </c>
      <c r="AS56" s="63">
        <f>LARGE(($I56,$K56,$M56,$O56,$Q56,$S56,$U56,$W56,$Y56,$AA56,$AC56,$AE56,$AG56,$AI56,$AK56,$AM56,$AO56,$AQ56),2)</f>
        <v>0</v>
      </c>
      <c r="AT56" s="63">
        <f>LARGE(($I56,$K56,$M56,$O56,$Q56,$S56,$U56,$W56,$Y56,$AA56,$AC56,$AE56,$AG56,$AI56,$AK56,$AM56,$AO56,$AQ56),3)</f>
        <v>0</v>
      </c>
      <c r="AU56" s="63">
        <f>LARGE(($I56,$K56,$M56,$O56,$Q56,$S56,$U56,$W56,$Y56,$AA56,$AC56,$AE56,$AG56,$AI56,$AK56,$AM56,$AO56,$AQ56),4)</f>
        <v>0</v>
      </c>
      <c r="AV56" s="63">
        <f>LARGE(($I56,$K56,$M56,$O56,$Q56,$S56,$U56,$W56,$Y56,$AA56,$AC56,$AE56,$AG56,$AI56,$AK56,$AM56,$AO56,$AQ56),5)</f>
        <v>0</v>
      </c>
      <c r="AW56" s="63">
        <f>LARGE(($I56,$K56,$M56,$O56,$Q56,$S56,$U56,$W56,$Y56,$AA56,$AC56,$AE56,$AG56,$AI56,$AK56,$AM56,$AO56,$AQ56),6)</f>
        <v>0</v>
      </c>
      <c r="AX56" s="63">
        <f>LARGE(($I56,$K56,$M56,$O56,$Q56,$S56,$U56,$W56,$Y56,$AA56,$AC56,$AE56,$AG56,$AI56,$AK56,$AM56,$AO56,$AQ56),7)</f>
        <v>0</v>
      </c>
      <c r="AY56" s="63">
        <f>LARGE(($I56,$K56,$M56,$O56,$Q56,$S56,$U56,$W56,$Y56,$AA56,$AC56,$AE56,$AG56,$AI56,$AK56,$AM56,$AO56,$AQ56),8)</f>
        <v>0</v>
      </c>
    </row>
    <row r="57" spans="1:51" ht="16.5" thickBot="1">
      <c r="A57" s="134">
        <f t="shared" si="3"/>
        <v>53</v>
      </c>
      <c r="B57" s="37"/>
      <c r="C57" s="72"/>
      <c r="D57" s="73"/>
      <c r="E57" s="48">
        <f t="shared" si="4"/>
        <v>0</v>
      </c>
      <c r="F57" s="45">
        <f t="shared" si="5"/>
        <v>0</v>
      </c>
      <c r="G57" s="36">
        <f t="shared" si="6"/>
        <v>0</v>
      </c>
      <c r="H57" s="49"/>
      <c r="I57" s="38">
        <f>LOOKUP(H57,Poängberäkning!$B$6:$B$97,Poängberäkning!$C$6:$C$97)</f>
        <v>0</v>
      </c>
      <c r="J57" s="49"/>
      <c r="K57" s="38">
        <f>LOOKUP(J57,Poängberäkning!$B$6:$B$97,Poängberäkning!$C$6:$C$97)</f>
        <v>0</v>
      </c>
      <c r="L57" s="49"/>
      <c r="M57" s="38">
        <f>LOOKUP(L57,Poängberäkning!$B$6:$B$97,Poängberäkning!$C$6:$C$97)</f>
        <v>0</v>
      </c>
      <c r="N57" s="49"/>
      <c r="O57" s="38">
        <f>LOOKUP(N57,Poängberäkning!$B$6:$B$97,Poängberäkning!$C$6:$C$97)</f>
        <v>0</v>
      </c>
      <c r="P57" s="49"/>
      <c r="Q57" s="38">
        <f>LOOKUP(P57,Poängberäkning!$B$6:$B$97,Poängberäkning!$C$6:$C$97)</f>
        <v>0</v>
      </c>
      <c r="R57" s="49"/>
      <c r="S57" s="38">
        <f>LOOKUP(R57,Poängberäkning!$B$6:$B$97,Poängberäkning!$C$6:$C$97)</f>
        <v>0</v>
      </c>
      <c r="T57" s="60"/>
      <c r="U57" s="39">
        <f>LOOKUP(T57,Poängberäkning!$B$6:$B$97,Poängberäkning!$C$6:$C$97)</f>
        <v>0</v>
      </c>
      <c r="V57" s="50"/>
      <c r="W57" s="39">
        <f>LOOKUP(V57,Poängberäkning!$B$6:$B$97,Poängberäkning!$C$6:$C$97)</f>
        <v>0</v>
      </c>
      <c r="X57" s="50"/>
      <c r="Y57" s="39">
        <f>LOOKUP(X57,Poängberäkning!$B$6:$B$97,Poängberäkning!$C$6:$C$97)</f>
        <v>0</v>
      </c>
      <c r="Z57" s="50"/>
      <c r="AA57" s="39">
        <f>LOOKUP(Z57,Poängberäkning!$B$6:$B$97,Poängberäkning!$C$6:$C$97)</f>
        <v>0</v>
      </c>
      <c r="AB57" s="50"/>
      <c r="AC57" s="39">
        <f>LOOKUP(AB57,Poängberäkning!$B$6:$B$97,Poängberäkning!$C$6:$C$97)</f>
        <v>0</v>
      </c>
      <c r="AD57" s="50"/>
      <c r="AE57" s="39">
        <f>LOOKUP(AD57,Poängberäkning!$B$6:$B$97,Poängberäkning!$C$6:$C$97)</f>
        <v>0</v>
      </c>
      <c r="AF57" s="51"/>
      <c r="AG57" s="40">
        <f>LOOKUP(AF57,Poängberäkning!$B$6:$B$97,Poängberäkning!$C$6:$C$97)</f>
        <v>0</v>
      </c>
      <c r="AH57" s="51"/>
      <c r="AI57" s="137">
        <f>LOOKUP(AH57,Poängberäkning!$B$6:$B$97,Poängberäkning!$C$6:$C$97)</f>
        <v>0</v>
      </c>
      <c r="AJ57" s="97"/>
      <c r="AK57" s="62">
        <f>LOOKUP(AJ57,Poängberäkning!$B$6:$B$97,Poängberäkning!$C$6:$C$97)</f>
        <v>0</v>
      </c>
      <c r="AL57" s="97"/>
      <c r="AM57" s="62">
        <f>LOOKUP(AL57,Poängberäkning!$B$6:$B$97,Poängberäkning!$C$6:$C$97)</f>
        <v>0</v>
      </c>
      <c r="AN57" s="97"/>
      <c r="AO57" s="138">
        <f>LOOKUP(AN57,Poängberäkning!$B$6:$B$97,Poängberäkning!$C$6:$C$97)</f>
        <v>0</v>
      </c>
      <c r="AP57" s="97"/>
      <c r="AQ57" s="140">
        <f>LOOKUP(AP57,Poängberäkning!$B$6:$B$97,Poängberäkning!$C$6:$C$97)</f>
        <v>0</v>
      </c>
      <c r="AR57" s="66">
        <f>LARGE(($I57,$K57,$M57,$O57,$Q57,$S57,$U57,$W57,$Y57,$AA57,$AC57,$AE57,$AG57,$AI57,$AK57,$AM57,$AO57,$AQ57),1)</f>
        <v>0</v>
      </c>
      <c r="AS57" s="63">
        <f>LARGE(($I57,$K57,$M57,$O57,$Q57,$S57,$U57,$W57,$Y57,$AA57,$AC57,$AE57,$AG57,$AI57,$AK57,$AM57,$AO57,$AQ57),2)</f>
        <v>0</v>
      </c>
      <c r="AT57" s="63">
        <f>LARGE(($I57,$K57,$M57,$O57,$Q57,$S57,$U57,$W57,$Y57,$AA57,$AC57,$AE57,$AG57,$AI57,$AK57,$AM57,$AO57,$AQ57),3)</f>
        <v>0</v>
      </c>
      <c r="AU57" s="63">
        <f>LARGE(($I57,$K57,$M57,$O57,$Q57,$S57,$U57,$W57,$Y57,$AA57,$AC57,$AE57,$AG57,$AI57,$AK57,$AM57,$AO57,$AQ57),4)</f>
        <v>0</v>
      </c>
      <c r="AV57" s="63">
        <f>LARGE(($I57,$K57,$M57,$O57,$Q57,$S57,$U57,$W57,$Y57,$AA57,$AC57,$AE57,$AG57,$AI57,$AK57,$AM57,$AO57,$AQ57),5)</f>
        <v>0</v>
      </c>
      <c r="AW57" s="63">
        <f>LARGE(($I57,$K57,$M57,$O57,$Q57,$S57,$U57,$W57,$Y57,$AA57,$AC57,$AE57,$AG57,$AI57,$AK57,$AM57,$AO57,$AQ57),6)</f>
        <v>0</v>
      </c>
      <c r="AX57" s="63">
        <f>LARGE(($I57,$K57,$M57,$O57,$Q57,$S57,$U57,$W57,$Y57,$AA57,$AC57,$AE57,$AG57,$AI57,$AK57,$AM57,$AO57,$AQ57),7)</f>
        <v>0</v>
      </c>
      <c r="AY57" s="63">
        <f>LARGE(($I57,$K57,$M57,$O57,$Q57,$S57,$U57,$W57,$Y57,$AA57,$AC57,$AE57,$AG57,$AI57,$AK57,$AM57,$AO57,$AQ57),8)</f>
        <v>0</v>
      </c>
    </row>
    <row r="58" spans="1:51" ht="16.5" thickBot="1">
      <c r="A58" s="134">
        <f t="shared" si="3"/>
        <v>54</v>
      </c>
      <c r="B58" s="37"/>
      <c r="C58" s="72"/>
      <c r="D58" s="73"/>
      <c r="E58" s="48">
        <f t="shared" si="4"/>
        <v>0</v>
      </c>
      <c r="F58" s="45">
        <f t="shared" si="5"/>
        <v>0</v>
      </c>
      <c r="G58" s="36">
        <f t="shared" si="6"/>
        <v>0</v>
      </c>
      <c r="H58" s="49"/>
      <c r="I58" s="38">
        <f>LOOKUP(H58,Poängberäkning!$B$6:$B$97,Poängberäkning!$C$6:$C$97)</f>
        <v>0</v>
      </c>
      <c r="J58" s="49"/>
      <c r="K58" s="38">
        <f>LOOKUP(J58,Poängberäkning!$B$6:$B$97,Poängberäkning!$C$6:$C$97)</f>
        <v>0</v>
      </c>
      <c r="L58" s="49"/>
      <c r="M58" s="38">
        <f>LOOKUP(L58,Poängberäkning!$B$6:$B$97,Poängberäkning!$C$6:$C$97)</f>
        <v>0</v>
      </c>
      <c r="N58" s="49"/>
      <c r="O58" s="38">
        <f>LOOKUP(N58,Poängberäkning!$B$6:$B$97,Poängberäkning!$C$6:$C$97)</f>
        <v>0</v>
      </c>
      <c r="P58" s="49"/>
      <c r="Q58" s="38">
        <f>LOOKUP(P58,Poängberäkning!$B$6:$B$97,Poängberäkning!$C$6:$C$97)</f>
        <v>0</v>
      </c>
      <c r="R58" s="49"/>
      <c r="S58" s="38">
        <f>LOOKUP(R58,Poängberäkning!$B$6:$B$97,Poängberäkning!$C$6:$C$97)</f>
        <v>0</v>
      </c>
      <c r="T58" s="60"/>
      <c r="U58" s="39">
        <f>LOOKUP(T58,Poängberäkning!$B$6:$B$97,Poängberäkning!$C$6:$C$97)</f>
        <v>0</v>
      </c>
      <c r="V58" s="50"/>
      <c r="W58" s="39">
        <f>LOOKUP(V58,Poängberäkning!$B$6:$B$97,Poängberäkning!$C$6:$C$97)</f>
        <v>0</v>
      </c>
      <c r="X58" s="50"/>
      <c r="Y58" s="39">
        <f>LOOKUP(X58,Poängberäkning!$B$6:$B$97,Poängberäkning!$C$6:$C$97)</f>
        <v>0</v>
      </c>
      <c r="Z58" s="50"/>
      <c r="AA58" s="39">
        <f>LOOKUP(Z58,Poängberäkning!$B$6:$B$97,Poängberäkning!$C$6:$C$97)</f>
        <v>0</v>
      </c>
      <c r="AB58" s="50"/>
      <c r="AC58" s="39">
        <f>LOOKUP(AB58,Poängberäkning!$B$6:$B$97,Poängberäkning!$C$6:$C$97)</f>
        <v>0</v>
      </c>
      <c r="AD58" s="50"/>
      <c r="AE58" s="39">
        <f>LOOKUP(AD58,Poängberäkning!$B$6:$B$97,Poängberäkning!$C$6:$C$97)</f>
        <v>0</v>
      </c>
      <c r="AF58" s="51"/>
      <c r="AG58" s="40">
        <f>LOOKUP(AF58,Poängberäkning!$B$6:$B$97,Poängberäkning!$C$6:$C$97)</f>
        <v>0</v>
      </c>
      <c r="AH58" s="51"/>
      <c r="AI58" s="137">
        <f>LOOKUP(AH58,Poängberäkning!$B$6:$B$97,Poängberäkning!$C$6:$C$97)</f>
        <v>0</v>
      </c>
      <c r="AJ58" s="97"/>
      <c r="AK58" s="62">
        <f>LOOKUP(AJ58,Poängberäkning!$B$6:$B$97,Poängberäkning!$C$6:$C$97)</f>
        <v>0</v>
      </c>
      <c r="AL58" s="97"/>
      <c r="AM58" s="62">
        <f>LOOKUP(AL58,Poängberäkning!$B$6:$B$97,Poängberäkning!$C$6:$C$97)</f>
        <v>0</v>
      </c>
      <c r="AN58" s="97"/>
      <c r="AO58" s="138">
        <f>LOOKUP(AN58,Poängberäkning!$B$6:$B$97,Poängberäkning!$C$6:$C$97)</f>
        <v>0</v>
      </c>
      <c r="AP58" s="97"/>
      <c r="AQ58" s="140">
        <f>LOOKUP(AP58,Poängberäkning!$B$6:$B$97,Poängberäkning!$C$6:$C$97)</f>
        <v>0</v>
      </c>
      <c r="AR58" s="66">
        <f>LARGE(($I58,$K58,$M58,$O58,$Q58,$S58,$U58,$W58,$Y58,$AA58,$AC58,$AE58,$AG58,$AI58,$AK58,$AM58,$AO58,$AQ58),1)</f>
        <v>0</v>
      </c>
      <c r="AS58" s="63">
        <f>LARGE(($I58,$K58,$M58,$O58,$Q58,$S58,$U58,$W58,$Y58,$AA58,$AC58,$AE58,$AG58,$AI58,$AK58,$AM58,$AO58,$AQ58),2)</f>
        <v>0</v>
      </c>
      <c r="AT58" s="63">
        <f>LARGE(($I58,$K58,$M58,$O58,$Q58,$S58,$U58,$W58,$Y58,$AA58,$AC58,$AE58,$AG58,$AI58,$AK58,$AM58,$AO58,$AQ58),3)</f>
        <v>0</v>
      </c>
      <c r="AU58" s="63">
        <f>LARGE(($I58,$K58,$M58,$O58,$Q58,$S58,$U58,$W58,$Y58,$AA58,$AC58,$AE58,$AG58,$AI58,$AK58,$AM58,$AO58,$AQ58),4)</f>
        <v>0</v>
      </c>
      <c r="AV58" s="63">
        <f>LARGE(($I58,$K58,$M58,$O58,$Q58,$S58,$U58,$W58,$Y58,$AA58,$AC58,$AE58,$AG58,$AI58,$AK58,$AM58,$AO58,$AQ58),5)</f>
        <v>0</v>
      </c>
      <c r="AW58" s="63">
        <f>LARGE(($I58,$K58,$M58,$O58,$Q58,$S58,$U58,$W58,$Y58,$AA58,$AC58,$AE58,$AG58,$AI58,$AK58,$AM58,$AO58,$AQ58),6)</f>
        <v>0</v>
      </c>
      <c r="AX58" s="63">
        <f>LARGE(($I58,$K58,$M58,$O58,$Q58,$S58,$U58,$W58,$Y58,$AA58,$AC58,$AE58,$AG58,$AI58,$AK58,$AM58,$AO58,$AQ58),7)</f>
        <v>0</v>
      </c>
      <c r="AY58" s="63">
        <f>LARGE(($I58,$K58,$M58,$O58,$Q58,$S58,$U58,$W58,$Y58,$AA58,$AC58,$AE58,$AG58,$AI58,$AK58,$AM58,$AO58,$AQ58),8)</f>
        <v>0</v>
      </c>
    </row>
    <row r="59" spans="1:51" ht="16.5" thickBot="1">
      <c r="A59" s="134">
        <f t="shared" si="3"/>
        <v>55</v>
      </c>
      <c r="B59" s="37"/>
      <c r="C59" s="72"/>
      <c r="D59" s="73"/>
      <c r="E59" s="48">
        <f t="shared" si="4"/>
        <v>0</v>
      </c>
      <c r="F59" s="45">
        <f t="shared" si="5"/>
        <v>0</v>
      </c>
      <c r="G59" s="36">
        <f t="shared" si="6"/>
        <v>0</v>
      </c>
      <c r="H59" s="49"/>
      <c r="I59" s="38">
        <f>LOOKUP(H59,Poängberäkning!$B$6:$B$97,Poängberäkning!$C$6:$C$97)</f>
        <v>0</v>
      </c>
      <c r="J59" s="49"/>
      <c r="K59" s="38">
        <f>LOOKUP(J59,Poängberäkning!$B$6:$B$97,Poängberäkning!$C$6:$C$97)</f>
        <v>0</v>
      </c>
      <c r="L59" s="49"/>
      <c r="M59" s="38">
        <f>LOOKUP(L59,Poängberäkning!$B$6:$B$97,Poängberäkning!$C$6:$C$97)</f>
        <v>0</v>
      </c>
      <c r="N59" s="49"/>
      <c r="O59" s="38">
        <f>LOOKUP(N59,Poängberäkning!$B$6:$B$97,Poängberäkning!$C$6:$C$97)</f>
        <v>0</v>
      </c>
      <c r="P59" s="49"/>
      <c r="Q59" s="38">
        <f>LOOKUP(P59,Poängberäkning!$B$6:$B$97,Poängberäkning!$C$6:$C$97)</f>
        <v>0</v>
      </c>
      <c r="R59" s="49"/>
      <c r="S59" s="38">
        <f>LOOKUP(R59,Poängberäkning!$B$6:$B$97,Poängberäkning!$C$6:$C$97)</f>
        <v>0</v>
      </c>
      <c r="T59" s="60"/>
      <c r="U59" s="39">
        <f>LOOKUP(T59,Poängberäkning!$B$6:$B$97,Poängberäkning!$C$6:$C$97)</f>
        <v>0</v>
      </c>
      <c r="V59" s="50"/>
      <c r="W59" s="39">
        <f>LOOKUP(V59,Poängberäkning!$B$6:$B$97,Poängberäkning!$C$6:$C$97)</f>
        <v>0</v>
      </c>
      <c r="X59" s="50"/>
      <c r="Y59" s="39">
        <f>LOOKUP(X59,Poängberäkning!$B$6:$B$97,Poängberäkning!$C$6:$C$97)</f>
        <v>0</v>
      </c>
      <c r="Z59" s="50"/>
      <c r="AA59" s="39">
        <f>LOOKUP(Z59,Poängberäkning!$B$6:$B$97,Poängberäkning!$C$6:$C$97)</f>
        <v>0</v>
      </c>
      <c r="AB59" s="50"/>
      <c r="AC59" s="39">
        <f>LOOKUP(AB59,Poängberäkning!$B$6:$B$97,Poängberäkning!$C$6:$C$97)</f>
        <v>0</v>
      </c>
      <c r="AD59" s="50"/>
      <c r="AE59" s="39">
        <f>LOOKUP(AD59,Poängberäkning!$B$6:$B$97,Poängberäkning!$C$6:$C$97)</f>
        <v>0</v>
      </c>
      <c r="AF59" s="51"/>
      <c r="AG59" s="40">
        <f>LOOKUP(AF59,Poängberäkning!$B$6:$B$97,Poängberäkning!$C$6:$C$97)</f>
        <v>0</v>
      </c>
      <c r="AH59" s="51"/>
      <c r="AI59" s="137">
        <f>LOOKUP(AH59,Poängberäkning!$B$6:$B$97,Poängberäkning!$C$6:$C$97)</f>
        <v>0</v>
      </c>
      <c r="AJ59" s="97"/>
      <c r="AK59" s="62">
        <f>LOOKUP(AJ59,Poängberäkning!$B$6:$B$97,Poängberäkning!$C$6:$C$97)</f>
        <v>0</v>
      </c>
      <c r="AL59" s="97"/>
      <c r="AM59" s="62">
        <f>LOOKUP(AL59,Poängberäkning!$B$6:$B$97,Poängberäkning!$C$6:$C$97)</f>
        <v>0</v>
      </c>
      <c r="AN59" s="97"/>
      <c r="AO59" s="138">
        <f>LOOKUP(AN59,Poängberäkning!$B$6:$B$97,Poängberäkning!$C$6:$C$97)</f>
        <v>0</v>
      </c>
      <c r="AP59" s="97"/>
      <c r="AQ59" s="140">
        <f>LOOKUP(AP59,Poängberäkning!$B$6:$B$97,Poängberäkning!$C$6:$C$97)</f>
        <v>0</v>
      </c>
      <c r="AR59" s="66">
        <f>LARGE(($I59,$K59,$M59,$O59,$Q59,$S59,$U59,$W59,$Y59,$AA59,$AC59,$AE59,$AG59,$AI59,$AK59,$AM59,$AO59,$AQ59),1)</f>
        <v>0</v>
      </c>
      <c r="AS59" s="63">
        <f>LARGE(($I59,$K59,$M59,$O59,$Q59,$S59,$U59,$W59,$Y59,$AA59,$AC59,$AE59,$AG59,$AI59,$AK59,$AM59,$AO59,$AQ59),2)</f>
        <v>0</v>
      </c>
      <c r="AT59" s="63">
        <f>LARGE(($I59,$K59,$M59,$O59,$Q59,$S59,$U59,$W59,$Y59,$AA59,$AC59,$AE59,$AG59,$AI59,$AK59,$AM59,$AO59,$AQ59),3)</f>
        <v>0</v>
      </c>
      <c r="AU59" s="63">
        <f>LARGE(($I59,$K59,$M59,$O59,$Q59,$S59,$U59,$W59,$Y59,$AA59,$AC59,$AE59,$AG59,$AI59,$AK59,$AM59,$AO59,$AQ59),4)</f>
        <v>0</v>
      </c>
      <c r="AV59" s="63">
        <f>LARGE(($I59,$K59,$M59,$O59,$Q59,$S59,$U59,$W59,$Y59,$AA59,$AC59,$AE59,$AG59,$AI59,$AK59,$AM59,$AO59,$AQ59),5)</f>
        <v>0</v>
      </c>
      <c r="AW59" s="63">
        <f>LARGE(($I59,$K59,$M59,$O59,$Q59,$S59,$U59,$W59,$Y59,$AA59,$AC59,$AE59,$AG59,$AI59,$AK59,$AM59,$AO59,$AQ59),6)</f>
        <v>0</v>
      </c>
      <c r="AX59" s="63">
        <f>LARGE(($I59,$K59,$M59,$O59,$Q59,$S59,$U59,$W59,$Y59,$AA59,$AC59,$AE59,$AG59,$AI59,$AK59,$AM59,$AO59,$AQ59),7)</f>
        <v>0</v>
      </c>
      <c r="AY59" s="63">
        <f>LARGE(($I59,$K59,$M59,$O59,$Q59,$S59,$U59,$W59,$Y59,$AA59,$AC59,$AE59,$AG59,$AI59,$AK59,$AM59,$AO59,$AQ59),8)</f>
        <v>0</v>
      </c>
    </row>
    <row r="60" spans="1:51" ht="16.5" thickBot="1">
      <c r="A60" s="134">
        <f t="shared" si="3"/>
        <v>56</v>
      </c>
      <c r="B60" s="37"/>
      <c r="C60" s="72"/>
      <c r="D60" s="73"/>
      <c r="E60" s="48">
        <f t="shared" si="4"/>
        <v>0</v>
      </c>
      <c r="F60" s="45">
        <f t="shared" si="5"/>
        <v>0</v>
      </c>
      <c r="G60" s="36">
        <f t="shared" si="6"/>
        <v>0</v>
      </c>
      <c r="H60" s="49"/>
      <c r="I60" s="38">
        <f>LOOKUP(H60,Poängberäkning!$B$6:$B$97,Poängberäkning!$C$6:$C$97)</f>
        <v>0</v>
      </c>
      <c r="J60" s="49"/>
      <c r="K60" s="38">
        <f>LOOKUP(J60,Poängberäkning!$B$6:$B$97,Poängberäkning!$C$6:$C$97)</f>
        <v>0</v>
      </c>
      <c r="L60" s="49"/>
      <c r="M60" s="38">
        <f>LOOKUP(L60,Poängberäkning!$B$6:$B$97,Poängberäkning!$C$6:$C$97)</f>
        <v>0</v>
      </c>
      <c r="N60" s="49"/>
      <c r="O60" s="38">
        <f>LOOKUP(N60,Poängberäkning!$B$6:$B$97,Poängberäkning!$C$6:$C$97)</f>
        <v>0</v>
      </c>
      <c r="P60" s="49"/>
      <c r="Q60" s="38">
        <f>LOOKUP(P60,Poängberäkning!$B$6:$B$97,Poängberäkning!$C$6:$C$97)</f>
        <v>0</v>
      </c>
      <c r="R60" s="49"/>
      <c r="S60" s="38">
        <f>LOOKUP(R60,Poängberäkning!$B$6:$B$97,Poängberäkning!$C$6:$C$97)</f>
        <v>0</v>
      </c>
      <c r="T60" s="60"/>
      <c r="U60" s="39">
        <f>LOOKUP(T60,Poängberäkning!$B$6:$B$97,Poängberäkning!$C$6:$C$97)</f>
        <v>0</v>
      </c>
      <c r="V60" s="50"/>
      <c r="W60" s="39">
        <f>LOOKUP(V60,Poängberäkning!$B$6:$B$97,Poängberäkning!$C$6:$C$97)</f>
        <v>0</v>
      </c>
      <c r="X60" s="50"/>
      <c r="Y60" s="39">
        <f>LOOKUP(X60,Poängberäkning!$B$6:$B$97,Poängberäkning!$C$6:$C$97)</f>
        <v>0</v>
      </c>
      <c r="Z60" s="50"/>
      <c r="AA60" s="39">
        <f>LOOKUP(Z60,Poängberäkning!$B$6:$B$97,Poängberäkning!$C$6:$C$97)</f>
        <v>0</v>
      </c>
      <c r="AB60" s="50"/>
      <c r="AC60" s="39">
        <f>LOOKUP(AB60,Poängberäkning!$B$6:$B$97,Poängberäkning!$C$6:$C$97)</f>
        <v>0</v>
      </c>
      <c r="AD60" s="50"/>
      <c r="AE60" s="39">
        <f>LOOKUP(AD60,Poängberäkning!$B$6:$B$97,Poängberäkning!$C$6:$C$97)</f>
        <v>0</v>
      </c>
      <c r="AF60" s="51"/>
      <c r="AG60" s="40">
        <f>LOOKUP(AF60,Poängberäkning!$B$6:$B$97,Poängberäkning!$C$6:$C$97)</f>
        <v>0</v>
      </c>
      <c r="AH60" s="51"/>
      <c r="AI60" s="137">
        <f>LOOKUP(AH60,Poängberäkning!$B$6:$B$97,Poängberäkning!$C$6:$C$97)</f>
        <v>0</v>
      </c>
      <c r="AJ60" s="97"/>
      <c r="AK60" s="62">
        <f>LOOKUP(AJ60,Poängberäkning!$B$6:$B$97,Poängberäkning!$C$6:$C$97)</f>
        <v>0</v>
      </c>
      <c r="AL60" s="97"/>
      <c r="AM60" s="62">
        <f>LOOKUP(AL60,Poängberäkning!$B$6:$B$97,Poängberäkning!$C$6:$C$97)</f>
        <v>0</v>
      </c>
      <c r="AN60" s="97"/>
      <c r="AO60" s="138">
        <f>LOOKUP(AN60,Poängberäkning!$B$6:$B$97,Poängberäkning!$C$6:$C$97)</f>
        <v>0</v>
      </c>
      <c r="AP60" s="97"/>
      <c r="AQ60" s="140">
        <f>LOOKUP(AP60,Poängberäkning!$B$6:$B$97,Poängberäkning!$C$6:$C$97)</f>
        <v>0</v>
      </c>
      <c r="AR60" s="66">
        <f>LARGE(($I60,$K60,$M60,$O60,$Q60,$S60,$U60,$W60,$Y60,$AA60,$AC60,$AE60,$AG60,$AI60,$AK60,$AM60,$AO60,$AQ60),1)</f>
        <v>0</v>
      </c>
      <c r="AS60" s="63">
        <f>LARGE(($I60,$K60,$M60,$O60,$Q60,$S60,$U60,$W60,$Y60,$AA60,$AC60,$AE60,$AG60,$AI60,$AK60,$AM60,$AO60,$AQ60),2)</f>
        <v>0</v>
      </c>
      <c r="AT60" s="63">
        <f>LARGE(($I60,$K60,$M60,$O60,$Q60,$S60,$U60,$W60,$Y60,$AA60,$AC60,$AE60,$AG60,$AI60,$AK60,$AM60,$AO60,$AQ60),3)</f>
        <v>0</v>
      </c>
      <c r="AU60" s="63">
        <f>LARGE(($I60,$K60,$M60,$O60,$Q60,$S60,$U60,$W60,$Y60,$AA60,$AC60,$AE60,$AG60,$AI60,$AK60,$AM60,$AO60,$AQ60),4)</f>
        <v>0</v>
      </c>
      <c r="AV60" s="63">
        <f>LARGE(($I60,$K60,$M60,$O60,$Q60,$S60,$U60,$W60,$Y60,$AA60,$AC60,$AE60,$AG60,$AI60,$AK60,$AM60,$AO60,$AQ60),5)</f>
        <v>0</v>
      </c>
      <c r="AW60" s="63">
        <f>LARGE(($I60,$K60,$M60,$O60,$Q60,$S60,$U60,$W60,$Y60,$AA60,$AC60,$AE60,$AG60,$AI60,$AK60,$AM60,$AO60,$AQ60),6)</f>
        <v>0</v>
      </c>
      <c r="AX60" s="63">
        <f>LARGE(($I60,$K60,$M60,$O60,$Q60,$S60,$U60,$W60,$Y60,$AA60,$AC60,$AE60,$AG60,$AI60,$AK60,$AM60,$AO60,$AQ60),7)</f>
        <v>0</v>
      </c>
      <c r="AY60" s="63">
        <f>LARGE(($I60,$K60,$M60,$O60,$Q60,$S60,$U60,$W60,$Y60,$AA60,$AC60,$AE60,$AG60,$AI60,$AK60,$AM60,$AO60,$AQ60),8)</f>
        <v>0</v>
      </c>
    </row>
    <row r="61" spans="1:51" ht="16.5" thickBot="1">
      <c r="A61" s="134">
        <f t="shared" si="3"/>
        <v>57</v>
      </c>
      <c r="B61" s="37"/>
      <c r="C61" s="70"/>
      <c r="D61" s="71"/>
      <c r="E61" s="48">
        <f t="shared" si="4"/>
        <v>0</v>
      </c>
      <c r="F61" s="45">
        <f t="shared" si="5"/>
        <v>0</v>
      </c>
      <c r="G61" s="36">
        <f t="shared" si="6"/>
        <v>0</v>
      </c>
      <c r="H61" s="49"/>
      <c r="I61" s="38">
        <f>LOOKUP(H61,Poängberäkning!$B$6:$B$97,Poängberäkning!$C$6:$C$97)</f>
        <v>0</v>
      </c>
      <c r="J61" s="49"/>
      <c r="K61" s="38">
        <f>LOOKUP(J61,Poängberäkning!$B$6:$B$97,Poängberäkning!$C$6:$C$97)</f>
        <v>0</v>
      </c>
      <c r="L61" s="49"/>
      <c r="M61" s="38">
        <f>LOOKUP(L61,Poängberäkning!$B$6:$B$97,Poängberäkning!$C$6:$C$97)</f>
        <v>0</v>
      </c>
      <c r="N61" s="49"/>
      <c r="O61" s="38">
        <f>LOOKUP(N61,Poängberäkning!$B$6:$B$97,Poängberäkning!$C$6:$C$97)</f>
        <v>0</v>
      </c>
      <c r="P61" s="49"/>
      <c r="Q61" s="38">
        <f>LOOKUP(P61,Poängberäkning!$B$6:$B$97,Poängberäkning!$C$6:$C$97)</f>
        <v>0</v>
      </c>
      <c r="R61" s="49"/>
      <c r="S61" s="38">
        <f>LOOKUP(R61,Poängberäkning!$B$6:$B$97,Poängberäkning!$C$6:$C$97)</f>
        <v>0</v>
      </c>
      <c r="T61" s="60"/>
      <c r="U61" s="39">
        <f>LOOKUP(T61,Poängberäkning!$B$6:$B$97,Poängberäkning!$C$6:$C$97)</f>
        <v>0</v>
      </c>
      <c r="V61" s="50"/>
      <c r="W61" s="39">
        <f>LOOKUP(V61,Poängberäkning!$B$6:$B$97,Poängberäkning!$C$6:$C$97)</f>
        <v>0</v>
      </c>
      <c r="X61" s="50"/>
      <c r="Y61" s="39">
        <f>LOOKUP(X61,Poängberäkning!$B$6:$B$97,Poängberäkning!$C$6:$C$97)</f>
        <v>0</v>
      </c>
      <c r="Z61" s="50"/>
      <c r="AA61" s="39">
        <f>LOOKUP(Z61,Poängberäkning!$B$6:$B$97,Poängberäkning!$C$6:$C$97)</f>
        <v>0</v>
      </c>
      <c r="AB61" s="50"/>
      <c r="AC61" s="39">
        <f>LOOKUP(AB61,Poängberäkning!$B$6:$B$97,Poängberäkning!$C$6:$C$97)</f>
        <v>0</v>
      </c>
      <c r="AD61" s="50"/>
      <c r="AE61" s="39">
        <f>LOOKUP(AD61,Poängberäkning!$B$6:$B$97,Poängberäkning!$C$6:$C$97)</f>
        <v>0</v>
      </c>
      <c r="AF61" s="51"/>
      <c r="AG61" s="40">
        <f>LOOKUP(AF61,Poängberäkning!$B$6:$B$97,Poängberäkning!$C$6:$C$97)</f>
        <v>0</v>
      </c>
      <c r="AH61" s="52"/>
      <c r="AI61" s="137">
        <f>LOOKUP(AH61,Poängberäkning!$B$6:$B$97,Poängberäkning!$C$6:$C$97)</f>
        <v>0</v>
      </c>
      <c r="AJ61" s="97"/>
      <c r="AK61" s="62">
        <f>LOOKUP(AJ61,Poängberäkning!$B$6:$B$97,Poängberäkning!$C$6:$C$97)</f>
        <v>0</v>
      </c>
      <c r="AL61" s="97"/>
      <c r="AM61" s="62">
        <f>LOOKUP(AL61,Poängberäkning!$B$6:$B$97,Poängberäkning!$C$6:$C$97)</f>
        <v>0</v>
      </c>
      <c r="AN61" s="97"/>
      <c r="AO61" s="138">
        <f>LOOKUP(AN61,Poängberäkning!$B$6:$B$97,Poängberäkning!$C$6:$C$97)</f>
        <v>0</v>
      </c>
      <c r="AP61" s="97"/>
      <c r="AQ61" s="140">
        <f>LOOKUP(AP61,Poängberäkning!$B$6:$B$97,Poängberäkning!$C$6:$C$97)</f>
        <v>0</v>
      </c>
      <c r="AR61" s="66">
        <f>LARGE(($I61,$K61,$M61,$O61,$Q61,$S61,$U61,$W61,$Y61,$AA61,$AC61,$AE61,$AG61,$AI61,$AK61,$AM61,$AO61,$AQ61),1)</f>
        <v>0</v>
      </c>
      <c r="AS61" s="63">
        <f>LARGE(($I61,$K61,$M61,$O61,$Q61,$S61,$U61,$W61,$Y61,$AA61,$AC61,$AE61,$AG61,$AI61,$AK61,$AM61,$AO61,$AQ61),2)</f>
        <v>0</v>
      </c>
      <c r="AT61" s="63">
        <f>LARGE(($I61,$K61,$M61,$O61,$Q61,$S61,$U61,$W61,$Y61,$AA61,$AC61,$AE61,$AG61,$AI61,$AK61,$AM61,$AO61,$AQ61),3)</f>
        <v>0</v>
      </c>
      <c r="AU61" s="63">
        <f>LARGE(($I61,$K61,$M61,$O61,$Q61,$S61,$U61,$W61,$Y61,$AA61,$AC61,$AE61,$AG61,$AI61,$AK61,$AM61,$AO61,$AQ61),4)</f>
        <v>0</v>
      </c>
      <c r="AV61" s="63">
        <f>LARGE(($I61,$K61,$M61,$O61,$Q61,$S61,$U61,$W61,$Y61,$AA61,$AC61,$AE61,$AG61,$AI61,$AK61,$AM61,$AO61,$AQ61),5)</f>
        <v>0</v>
      </c>
      <c r="AW61" s="63">
        <f>LARGE(($I61,$K61,$M61,$O61,$Q61,$S61,$U61,$W61,$Y61,$AA61,$AC61,$AE61,$AG61,$AI61,$AK61,$AM61,$AO61,$AQ61),6)</f>
        <v>0</v>
      </c>
      <c r="AX61" s="63">
        <f>LARGE(($I61,$K61,$M61,$O61,$Q61,$S61,$U61,$W61,$Y61,$AA61,$AC61,$AE61,$AG61,$AI61,$AK61,$AM61,$AO61,$AQ61),7)</f>
        <v>0</v>
      </c>
      <c r="AY61" s="63">
        <f>LARGE(($I61,$K61,$M61,$O61,$Q61,$S61,$U61,$W61,$Y61,$AA61,$AC61,$AE61,$AG61,$AI61,$AK61,$AM61,$AO61,$AQ61),8)</f>
        <v>0</v>
      </c>
    </row>
    <row r="62" spans="1:51" ht="16.5" thickBot="1">
      <c r="A62" s="134">
        <f t="shared" si="3"/>
        <v>58</v>
      </c>
      <c r="B62" s="37"/>
      <c r="C62" s="70"/>
      <c r="D62" s="71"/>
      <c r="E62" s="48">
        <f t="shared" si="4"/>
        <v>0</v>
      </c>
      <c r="F62" s="45">
        <f t="shared" si="5"/>
        <v>0</v>
      </c>
      <c r="G62" s="36">
        <f t="shared" si="6"/>
        <v>0</v>
      </c>
      <c r="H62" s="49"/>
      <c r="I62" s="38">
        <f>LOOKUP(H62,Poängberäkning!$B$6:$B$97,Poängberäkning!$C$6:$C$97)</f>
        <v>0</v>
      </c>
      <c r="J62" s="49"/>
      <c r="K62" s="38">
        <f>LOOKUP(J62,Poängberäkning!$B$6:$B$97,Poängberäkning!$C$6:$C$97)</f>
        <v>0</v>
      </c>
      <c r="L62" s="49"/>
      <c r="M62" s="38">
        <f>LOOKUP(L62,Poängberäkning!$B$6:$B$97,Poängberäkning!$C$6:$C$97)</f>
        <v>0</v>
      </c>
      <c r="N62" s="49"/>
      <c r="O62" s="38">
        <f>LOOKUP(N62,Poängberäkning!$B$6:$B$97,Poängberäkning!$C$6:$C$97)</f>
        <v>0</v>
      </c>
      <c r="P62" s="49"/>
      <c r="Q62" s="38">
        <f>LOOKUP(P62,Poängberäkning!$B$6:$B$97,Poängberäkning!$C$6:$C$97)</f>
        <v>0</v>
      </c>
      <c r="R62" s="49"/>
      <c r="S62" s="38">
        <f>LOOKUP(R62,Poängberäkning!$B$6:$B$97,Poängberäkning!$C$6:$C$97)</f>
        <v>0</v>
      </c>
      <c r="T62" s="60"/>
      <c r="U62" s="39">
        <f>LOOKUP(T62,Poängberäkning!$B$6:$B$97,Poängberäkning!$C$6:$C$97)</f>
        <v>0</v>
      </c>
      <c r="V62" s="50"/>
      <c r="W62" s="39">
        <f>LOOKUP(V62,Poängberäkning!$B$6:$B$97,Poängberäkning!$C$6:$C$97)</f>
        <v>0</v>
      </c>
      <c r="X62" s="50"/>
      <c r="Y62" s="39">
        <f>LOOKUP(X62,Poängberäkning!$B$6:$B$97,Poängberäkning!$C$6:$C$97)</f>
        <v>0</v>
      </c>
      <c r="Z62" s="50"/>
      <c r="AA62" s="39">
        <f>LOOKUP(Z62,Poängberäkning!$B$6:$B$97,Poängberäkning!$C$6:$C$97)</f>
        <v>0</v>
      </c>
      <c r="AB62" s="50"/>
      <c r="AC62" s="39">
        <f>LOOKUP(AB62,Poängberäkning!$B$6:$B$97,Poängberäkning!$C$6:$C$97)</f>
        <v>0</v>
      </c>
      <c r="AD62" s="50"/>
      <c r="AE62" s="39">
        <f>LOOKUP(AD62,Poängberäkning!$B$6:$B$97,Poängberäkning!$C$6:$C$97)</f>
        <v>0</v>
      </c>
      <c r="AF62" s="51"/>
      <c r="AG62" s="40">
        <f>LOOKUP(AF62,Poängberäkning!$B$6:$B$97,Poängberäkning!$C$6:$C$97)</f>
        <v>0</v>
      </c>
      <c r="AH62" s="52"/>
      <c r="AI62" s="137">
        <f>LOOKUP(AH62,Poängberäkning!$B$6:$B$97,Poängberäkning!$C$6:$C$97)</f>
        <v>0</v>
      </c>
      <c r="AJ62" s="97"/>
      <c r="AK62" s="62">
        <f>LOOKUP(AJ62,Poängberäkning!$B$6:$B$97,Poängberäkning!$C$6:$C$97)</f>
        <v>0</v>
      </c>
      <c r="AL62" s="97"/>
      <c r="AM62" s="62">
        <f>LOOKUP(AL62,Poängberäkning!$B$6:$B$97,Poängberäkning!$C$6:$C$97)</f>
        <v>0</v>
      </c>
      <c r="AN62" s="97"/>
      <c r="AO62" s="138">
        <f>LOOKUP(AN62,Poängberäkning!$B$6:$B$97,Poängberäkning!$C$6:$C$97)</f>
        <v>0</v>
      </c>
      <c r="AP62" s="97"/>
      <c r="AQ62" s="140">
        <f>LOOKUP(AP62,Poängberäkning!$B$6:$B$97,Poängberäkning!$C$6:$C$97)</f>
        <v>0</v>
      </c>
      <c r="AR62" s="66">
        <f>LARGE(($I62,$K62,$M62,$O62,$Q62,$S62,$U62,$W62,$Y62,$AA62,$AC62,$AE62,$AG62,$AI62,$AK62,$AM62,$AO62,$AQ62),1)</f>
        <v>0</v>
      </c>
      <c r="AS62" s="63">
        <f>LARGE(($I62,$K62,$M62,$O62,$Q62,$S62,$U62,$W62,$Y62,$AA62,$AC62,$AE62,$AG62,$AI62,$AK62,$AM62,$AO62,$AQ62),2)</f>
        <v>0</v>
      </c>
      <c r="AT62" s="63">
        <f>LARGE(($I62,$K62,$M62,$O62,$Q62,$S62,$U62,$W62,$Y62,$AA62,$AC62,$AE62,$AG62,$AI62,$AK62,$AM62,$AO62,$AQ62),3)</f>
        <v>0</v>
      </c>
      <c r="AU62" s="63">
        <f>LARGE(($I62,$K62,$M62,$O62,$Q62,$S62,$U62,$W62,$Y62,$AA62,$AC62,$AE62,$AG62,$AI62,$AK62,$AM62,$AO62,$AQ62),4)</f>
        <v>0</v>
      </c>
      <c r="AV62" s="63">
        <f>LARGE(($I62,$K62,$M62,$O62,$Q62,$S62,$U62,$W62,$Y62,$AA62,$AC62,$AE62,$AG62,$AI62,$AK62,$AM62,$AO62,$AQ62),5)</f>
        <v>0</v>
      </c>
      <c r="AW62" s="63">
        <f>LARGE(($I62,$K62,$M62,$O62,$Q62,$S62,$U62,$W62,$Y62,$AA62,$AC62,$AE62,$AG62,$AI62,$AK62,$AM62,$AO62,$AQ62),6)</f>
        <v>0</v>
      </c>
      <c r="AX62" s="63">
        <f>LARGE(($I62,$K62,$M62,$O62,$Q62,$S62,$U62,$W62,$Y62,$AA62,$AC62,$AE62,$AG62,$AI62,$AK62,$AM62,$AO62,$AQ62),7)</f>
        <v>0</v>
      </c>
      <c r="AY62" s="63">
        <f>LARGE(($I62,$K62,$M62,$O62,$Q62,$S62,$U62,$W62,$Y62,$AA62,$AC62,$AE62,$AG62,$AI62,$AK62,$AM62,$AO62,$AQ62),8)</f>
        <v>0</v>
      </c>
    </row>
    <row r="63" spans="1:51" ht="16.5" thickBot="1">
      <c r="A63" s="134">
        <f t="shared" si="3"/>
        <v>59</v>
      </c>
      <c r="B63" s="37"/>
      <c r="C63" s="72"/>
      <c r="D63" s="73"/>
      <c r="E63" s="48">
        <f t="shared" si="4"/>
        <v>0</v>
      </c>
      <c r="F63" s="45">
        <f t="shared" si="5"/>
        <v>0</v>
      </c>
      <c r="G63" s="36">
        <f t="shared" si="6"/>
        <v>0</v>
      </c>
      <c r="H63" s="49"/>
      <c r="I63" s="38">
        <f>LOOKUP(H63,Poängberäkning!$B$6:$B$97,Poängberäkning!$C$6:$C$97)</f>
        <v>0</v>
      </c>
      <c r="J63" s="49"/>
      <c r="K63" s="38">
        <f>LOOKUP(J63,Poängberäkning!$B$6:$B$97,Poängberäkning!$C$6:$C$97)</f>
        <v>0</v>
      </c>
      <c r="L63" s="49"/>
      <c r="M63" s="38">
        <f>LOOKUP(L63,Poängberäkning!$B$6:$B$97,Poängberäkning!$C$6:$C$97)</f>
        <v>0</v>
      </c>
      <c r="N63" s="49"/>
      <c r="O63" s="38">
        <f>LOOKUP(N63,Poängberäkning!$B$6:$B$97,Poängberäkning!$C$6:$C$97)</f>
        <v>0</v>
      </c>
      <c r="P63" s="49"/>
      <c r="Q63" s="38">
        <f>LOOKUP(P63,Poängberäkning!$B$6:$B$97,Poängberäkning!$C$6:$C$97)</f>
        <v>0</v>
      </c>
      <c r="R63" s="49"/>
      <c r="S63" s="38">
        <f>LOOKUP(R63,Poängberäkning!$B$6:$B$97,Poängberäkning!$C$6:$C$97)</f>
        <v>0</v>
      </c>
      <c r="T63" s="60"/>
      <c r="U63" s="39">
        <f>LOOKUP(T63,Poängberäkning!$B$6:$B$97,Poängberäkning!$C$6:$C$97)</f>
        <v>0</v>
      </c>
      <c r="V63" s="50"/>
      <c r="W63" s="39">
        <f>LOOKUP(V63,Poängberäkning!$B$6:$B$97,Poängberäkning!$C$6:$C$97)</f>
        <v>0</v>
      </c>
      <c r="X63" s="50"/>
      <c r="Y63" s="39">
        <f>LOOKUP(X63,Poängberäkning!$B$6:$B$97,Poängberäkning!$C$6:$C$97)</f>
        <v>0</v>
      </c>
      <c r="Z63" s="50"/>
      <c r="AA63" s="39">
        <f>LOOKUP(Z63,Poängberäkning!$B$6:$B$97,Poängberäkning!$C$6:$C$97)</f>
        <v>0</v>
      </c>
      <c r="AB63" s="50"/>
      <c r="AC63" s="39">
        <f>LOOKUP(AB63,Poängberäkning!$B$6:$B$97,Poängberäkning!$C$6:$C$97)</f>
        <v>0</v>
      </c>
      <c r="AD63" s="50"/>
      <c r="AE63" s="39">
        <f>LOOKUP(AD63,Poängberäkning!$B$6:$B$97,Poängberäkning!$C$6:$C$97)</f>
        <v>0</v>
      </c>
      <c r="AF63" s="51"/>
      <c r="AG63" s="40">
        <f>LOOKUP(AF63,Poängberäkning!$B$6:$B$97,Poängberäkning!$C$6:$C$97)</f>
        <v>0</v>
      </c>
      <c r="AH63" s="52"/>
      <c r="AI63" s="137">
        <f>LOOKUP(AH63,Poängberäkning!$B$6:$B$97,Poängberäkning!$C$6:$C$97)</f>
        <v>0</v>
      </c>
      <c r="AJ63" s="97"/>
      <c r="AK63" s="62">
        <f>LOOKUP(AJ63,Poängberäkning!$B$6:$B$97,Poängberäkning!$C$6:$C$97)</f>
        <v>0</v>
      </c>
      <c r="AL63" s="97"/>
      <c r="AM63" s="62">
        <f>LOOKUP(AL63,Poängberäkning!$B$6:$B$97,Poängberäkning!$C$6:$C$97)</f>
        <v>0</v>
      </c>
      <c r="AN63" s="97"/>
      <c r="AO63" s="138">
        <f>LOOKUP(AN63,Poängberäkning!$B$6:$B$97,Poängberäkning!$C$6:$C$97)</f>
        <v>0</v>
      </c>
      <c r="AP63" s="97"/>
      <c r="AQ63" s="140">
        <f>LOOKUP(AP63,Poängberäkning!$B$6:$B$97,Poängberäkning!$C$6:$C$97)</f>
        <v>0</v>
      </c>
      <c r="AR63" s="66">
        <f>LARGE(($I63,$K63,$M63,$O63,$Q63,$S63,$U63,$W63,$Y63,$AA63,$AC63,$AE63,$AG63,$AI63,$AK63,$AM63,$AO63,$AQ63),1)</f>
        <v>0</v>
      </c>
      <c r="AS63" s="63">
        <f>LARGE(($I63,$K63,$M63,$O63,$Q63,$S63,$U63,$W63,$Y63,$AA63,$AC63,$AE63,$AG63,$AI63,$AK63,$AM63,$AO63,$AQ63),2)</f>
        <v>0</v>
      </c>
      <c r="AT63" s="63">
        <f>LARGE(($I63,$K63,$M63,$O63,$Q63,$S63,$U63,$W63,$Y63,$AA63,$AC63,$AE63,$AG63,$AI63,$AK63,$AM63,$AO63,$AQ63),3)</f>
        <v>0</v>
      </c>
      <c r="AU63" s="63">
        <f>LARGE(($I63,$K63,$M63,$O63,$Q63,$S63,$U63,$W63,$Y63,$AA63,$AC63,$AE63,$AG63,$AI63,$AK63,$AM63,$AO63,$AQ63),4)</f>
        <v>0</v>
      </c>
      <c r="AV63" s="63">
        <f>LARGE(($I63,$K63,$M63,$O63,$Q63,$S63,$U63,$W63,$Y63,$AA63,$AC63,$AE63,$AG63,$AI63,$AK63,$AM63,$AO63,$AQ63),5)</f>
        <v>0</v>
      </c>
      <c r="AW63" s="63">
        <f>LARGE(($I63,$K63,$M63,$O63,$Q63,$S63,$U63,$W63,$Y63,$AA63,$AC63,$AE63,$AG63,$AI63,$AK63,$AM63,$AO63,$AQ63),6)</f>
        <v>0</v>
      </c>
      <c r="AX63" s="63">
        <f>LARGE(($I63,$K63,$M63,$O63,$Q63,$S63,$U63,$W63,$Y63,$AA63,$AC63,$AE63,$AG63,$AI63,$AK63,$AM63,$AO63,$AQ63),7)</f>
        <v>0</v>
      </c>
      <c r="AY63" s="63">
        <f>LARGE(($I63,$K63,$M63,$O63,$Q63,$S63,$U63,$W63,$Y63,$AA63,$AC63,$AE63,$AG63,$AI63,$AK63,$AM63,$AO63,$AQ63),8)</f>
        <v>0</v>
      </c>
    </row>
    <row r="64" spans="1:51" ht="16.5" thickBot="1">
      <c r="A64" s="134">
        <f t="shared" si="3"/>
        <v>60</v>
      </c>
      <c r="B64" s="37"/>
      <c r="C64" s="72"/>
      <c r="D64" s="73"/>
      <c r="E64" s="48">
        <f t="shared" si="4"/>
        <v>0</v>
      </c>
      <c r="F64" s="45">
        <f t="shared" si="5"/>
        <v>0</v>
      </c>
      <c r="G64" s="36">
        <f t="shared" si="6"/>
        <v>0</v>
      </c>
      <c r="H64" s="49"/>
      <c r="I64" s="38">
        <f>LOOKUP(H64,Poängberäkning!$B$6:$B$97,Poängberäkning!$C$6:$C$97)</f>
        <v>0</v>
      </c>
      <c r="J64" s="49"/>
      <c r="K64" s="38">
        <f>LOOKUP(J64,Poängberäkning!$B$6:$B$97,Poängberäkning!$C$6:$C$97)</f>
        <v>0</v>
      </c>
      <c r="L64" s="49"/>
      <c r="M64" s="38">
        <f>LOOKUP(L64,Poängberäkning!$B$6:$B$97,Poängberäkning!$C$6:$C$97)</f>
        <v>0</v>
      </c>
      <c r="N64" s="49"/>
      <c r="O64" s="38">
        <f>LOOKUP(N64,Poängberäkning!$B$6:$B$97,Poängberäkning!$C$6:$C$97)</f>
        <v>0</v>
      </c>
      <c r="P64" s="49"/>
      <c r="Q64" s="38">
        <f>LOOKUP(P64,Poängberäkning!$B$6:$B$97,Poängberäkning!$C$6:$C$97)</f>
        <v>0</v>
      </c>
      <c r="R64" s="170"/>
      <c r="S64" s="171">
        <f>LOOKUP(R64,Poängberäkning!$B$6:$B$97,Poängberäkning!$C$6:$C$97)</f>
        <v>0</v>
      </c>
      <c r="T64" s="60"/>
      <c r="U64" s="39">
        <f>LOOKUP(T64,Poängberäkning!$B$6:$B$97,Poängberäkning!$C$6:$C$97)</f>
        <v>0</v>
      </c>
      <c r="V64" s="50"/>
      <c r="W64" s="39">
        <f>LOOKUP(V64,Poängberäkning!$B$6:$B$97,Poängberäkning!$C$6:$C$97)</f>
        <v>0</v>
      </c>
      <c r="X64" s="50"/>
      <c r="Y64" s="39">
        <f>LOOKUP(X64,Poängberäkning!$B$6:$B$97,Poängberäkning!$C$6:$C$97)</f>
        <v>0</v>
      </c>
      <c r="Z64" s="50"/>
      <c r="AA64" s="39">
        <f>LOOKUP(Z64,Poängberäkning!$B$6:$B$97,Poängberäkning!$C$6:$C$97)</f>
        <v>0</v>
      </c>
      <c r="AB64" s="50"/>
      <c r="AC64" s="39">
        <f>LOOKUP(AB64,Poängberäkning!$B$6:$B$97,Poängberäkning!$C$6:$C$97)</f>
        <v>0</v>
      </c>
      <c r="AD64" s="50"/>
      <c r="AE64" s="39">
        <f>LOOKUP(AD64,Poängberäkning!$B$6:$B$97,Poängberäkning!$C$6:$C$97)</f>
        <v>0</v>
      </c>
      <c r="AF64" s="51"/>
      <c r="AG64" s="40">
        <f>LOOKUP(AF64,Poängberäkning!$B$6:$B$97,Poängberäkning!$C$6:$C$97)</f>
        <v>0</v>
      </c>
      <c r="AH64" s="52"/>
      <c r="AI64" s="137">
        <f>LOOKUP(AH64,Poängberäkning!$B$6:$B$97,Poängberäkning!$C$6:$C$97)</f>
        <v>0</v>
      </c>
      <c r="AJ64" s="97"/>
      <c r="AK64" s="62">
        <f>LOOKUP(AJ64,Poängberäkning!$B$6:$B$97,Poängberäkning!$C$6:$C$97)</f>
        <v>0</v>
      </c>
      <c r="AL64" s="97"/>
      <c r="AM64" s="62">
        <f>LOOKUP(AL64,Poängberäkning!$B$6:$B$97,Poängberäkning!$C$6:$C$97)</f>
        <v>0</v>
      </c>
      <c r="AN64" s="97"/>
      <c r="AO64" s="138">
        <f>LOOKUP(AN64,Poängberäkning!$B$6:$B$97,Poängberäkning!$C$6:$C$97)</f>
        <v>0</v>
      </c>
      <c r="AP64" s="97"/>
      <c r="AQ64" s="140">
        <f>LOOKUP(AP64,Poängberäkning!$B$6:$B$97,Poängberäkning!$C$6:$C$97)</f>
        <v>0</v>
      </c>
      <c r="AR64" s="66">
        <f>LARGE(($I64,$K64,$M64,$O64,$Q64,$S64,$U64,$W64,$Y64,$AA64,$AC64,$AE64,$AG64,$AI64,$AK64,$AM64,$AO64,$AQ64),1)</f>
        <v>0</v>
      </c>
      <c r="AS64" s="63">
        <f>LARGE(($I64,$K64,$M64,$O64,$Q64,$S64,$U64,$W64,$Y64,$AA64,$AC64,$AE64,$AG64,$AI64,$AK64,$AM64,$AO64,$AQ64),2)</f>
        <v>0</v>
      </c>
      <c r="AT64" s="63">
        <f>LARGE(($I64,$K64,$M64,$O64,$Q64,$S64,$U64,$W64,$Y64,$AA64,$AC64,$AE64,$AG64,$AI64,$AK64,$AM64,$AO64,$AQ64),3)</f>
        <v>0</v>
      </c>
      <c r="AU64" s="63">
        <f>LARGE(($I64,$K64,$M64,$O64,$Q64,$S64,$U64,$W64,$Y64,$AA64,$AC64,$AE64,$AG64,$AI64,$AK64,$AM64,$AO64,$AQ64),4)</f>
        <v>0</v>
      </c>
      <c r="AV64" s="63">
        <f>LARGE(($I64,$K64,$M64,$O64,$Q64,$S64,$U64,$W64,$Y64,$AA64,$AC64,$AE64,$AG64,$AI64,$AK64,$AM64,$AO64,$AQ64),5)</f>
        <v>0</v>
      </c>
      <c r="AW64" s="63">
        <f>LARGE(($I64,$K64,$M64,$O64,$Q64,$S64,$U64,$W64,$Y64,$AA64,$AC64,$AE64,$AG64,$AI64,$AK64,$AM64,$AO64,$AQ64),6)</f>
        <v>0</v>
      </c>
      <c r="AX64" s="63">
        <f>LARGE(($I64,$K64,$M64,$O64,$Q64,$S64,$U64,$W64,$Y64,$AA64,$AC64,$AE64,$AG64,$AI64,$AK64,$AM64,$AO64,$AQ64),7)</f>
        <v>0</v>
      </c>
      <c r="AY64" s="63">
        <f>LARGE(($I64,$K64,$M64,$O64,$Q64,$S64,$U64,$W64,$Y64,$AA64,$AC64,$AE64,$AG64,$AI64,$AK64,$AM64,$AO64,$AQ64),8)</f>
        <v>0</v>
      </c>
    </row>
  </sheetData>
  <sheetProtection password="CC06" sheet="1"/>
  <mergeCells count="31">
    <mergeCell ref="J4:K4"/>
    <mergeCell ref="L4:M4"/>
    <mergeCell ref="X4:Y4"/>
    <mergeCell ref="AH4:AI4"/>
    <mergeCell ref="H4:I4"/>
    <mergeCell ref="AF4:AG4"/>
    <mergeCell ref="V4:W4"/>
    <mergeCell ref="P4:Q4"/>
    <mergeCell ref="AJ3:AM3"/>
    <mergeCell ref="N4:O4"/>
    <mergeCell ref="X3:AA3"/>
    <mergeCell ref="T4:U4"/>
    <mergeCell ref="AB4:AC4"/>
    <mergeCell ref="AR3:AY4"/>
    <mergeCell ref="AJ4:AK4"/>
    <mergeCell ref="AN4:AO4"/>
    <mergeCell ref="AP4:AQ4"/>
    <mergeCell ref="AD4:AE4"/>
    <mergeCell ref="R4:S4"/>
    <mergeCell ref="AL4:AM4"/>
    <mergeCell ref="AB3:AE3"/>
    <mergeCell ref="P3:S3"/>
    <mergeCell ref="Z4:AA4"/>
    <mergeCell ref="A1:AQ1"/>
    <mergeCell ref="A2:AQ2"/>
    <mergeCell ref="C3:D3"/>
    <mergeCell ref="H3:K3"/>
    <mergeCell ref="L3:O3"/>
    <mergeCell ref="AN3:AQ3"/>
    <mergeCell ref="T3:W3"/>
    <mergeCell ref="AF3:AI3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8" sqref="E18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7.8515625" style="0" customWidth="1"/>
    <col min="12" max="12" width="11.00390625" style="0" customWidth="1"/>
    <col min="13" max="13" width="10.8515625" style="0" customWidth="1"/>
    <col min="14" max="14" width="10.421875" style="0" customWidth="1"/>
  </cols>
  <sheetData>
    <row r="1" spans="2:11" ht="16.5" thickBot="1">
      <c r="B1" s="114" t="s">
        <v>111</v>
      </c>
      <c r="C1" s="95"/>
      <c r="D1" s="95"/>
      <c r="E1" s="142" t="s">
        <v>76</v>
      </c>
      <c r="F1" s="95"/>
      <c r="G1" s="95"/>
      <c r="H1" s="95"/>
      <c r="I1" s="95"/>
      <c r="J1" s="95"/>
      <c r="K1" s="95"/>
    </row>
    <row r="2" spans="2:11" ht="24" customHeight="1" thickBot="1">
      <c r="B2" s="113" t="s">
        <v>70</v>
      </c>
      <c r="C2" s="59"/>
      <c r="D2" s="81"/>
      <c r="E2" s="206" t="str">
        <f>'D14-15'!H3</f>
        <v>Valfjället SL</v>
      </c>
      <c r="F2" s="207"/>
      <c r="G2" s="206" t="str">
        <f>'D14-15'!L3</f>
        <v>Örebro SL</v>
      </c>
      <c r="H2" s="207"/>
      <c r="I2" s="206" t="str">
        <f>'D14-15'!P3</f>
        <v>Örebro SL</v>
      </c>
      <c r="J2" s="207"/>
      <c r="K2" s="110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84" t="s">
        <v>39</v>
      </c>
      <c r="K3" s="124" t="s">
        <v>9</v>
      </c>
      <c r="L3" s="112" t="s">
        <v>68</v>
      </c>
      <c r="M3" s="125" t="s">
        <v>72</v>
      </c>
      <c r="N3" s="125" t="s">
        <v>73</v>
      </c>
    </row>
    <row r="4" spans="1:14" ht="13.5" thickBot="1">
      <c r="A4">
        <v>1</v>
      </c>
      <c r="B4" s="141">
        <v>1</v>
      </c>
      <c r="C4" s="54" t="s">
        <v>86</v>
      </c>
      <c r="D4" s="91" t="s">
        <v>54</v>
      </c>
      <c r="E4" s="86">
        <f>'D14-15'!I6</f>
        <v>100</v>
      </c>
      <c r="F4" s="79">
        <f>'D14-15'!K6</f>
        <v>80</v>
      </c>
      <c r="G4" s="53">
        <f>'D14-15'!M6</f>
        <v>80</v>
      </c>
      <c r="H4" s="79">
        <f>'D14-15'!O6</f>
        <v>100</v>
      </c>
      <c r="I4" s="85">
        <f>'D14-15'!Q6</f>
        <v>100</v>
      </c>
      <c r="J4" s="85">
        <f>'D14-15'!S6</f>
        <v>100</v>
      </c>
      <c r="K4" s="115">
        <f>SUM(E4:J4)</f>
        <v>560</v>
      </c>
      <c r="L4" s="117">
        <f>LARGE(E4:J4,1)+LARGE(E4:J4,2)+LARGE(E4:J4,3)</f>
        <v>300</v>
      </c>
      <c r="M4" s="122">
        <f>LARGE(E4:J4,4)</f>
        <v>100</v>
      </c>
      <c r="N4" s="120">
        <f>LARGE(E4:J4,5)</f>
        <v>80</v>
      </c>
    </row>
    <row r="5" spans="1:14" ht="13.5" thickBot="1">
      <c r="A5">
        <f aca="true" t="shared" si="0" ref="A5:A36">1+A4</f>
        <v>2</v>
      </c>
      <c r="B5" s="85">
        <f aca="true" t="shared" si="1" ref="B5:B36">1+B4</f>
        <v>2</v>
      </c>
      <c r="C5" s="42" t="s">
        <v>98</v>
      </c>
      <c r="D5" s="92" t="s">
        <v>54</v>
      </c>
      <c r="E5" s="87">
        <f>'D14-15'!I5</f>
        <v>60</v>
      </c>
      <c r="F5" s="80">
        <f>'D14-15'!K5</f>
        <v>100</v>
      </c>
      <c r="G5" s="85">
        <f>'D14-15'!M5</f>
        <v>100</v>
      </c>
      <c r="H5" s="80">
        <f>'D14-15'!O5</f>
        <v>80</v>
      </c>
      <c r="I5" s="85">
        <f>'D14-15'!Q5</f>
        <v>80</v>
      </c>
      <c r="J5" s="80">
        <f>'D14-15'!S5</f>
        <v>80</v>
      </c>
      <c r="K5" s="115">
        <f>SUM(E5:J5)</f>
        <v>500</v>
      </c>
      <c r="L5" s="117">
        <f>LARGE(E5:J5,1)+LARGE(E5:J5,2)+LARGE(E5:J5,3)</f>
        <v>280</v>
      </c>
      <c r="M5" s="122">
        <f>LARGE(E5:J5,4)</f>
        <v>80</v>
      </c>
      <c r="N5" s="120">
        <f>LARGE(E5:J5,5)</f>
        <v>80</v>
      </c>
    </row>
    <row r="6" spans="1:14" ht="13.5" thickBot="1">
      <c r="A6">
        <f t="shared" si="0"/>
        <v>3</v>
      </c>
      <c r="B6" s="55">
        <f t="shared" si="1"/>
        <v>3</v>
      </c>
      <c r="C6" s="42" t="s">
        <v>85</v>
      </c>
      <c r="D6" s="92" t="s">
        <v>57</v>
      </c>
      <c r="E6" s="87">
        <f>'D14-15'!I8</f>
        <v>46</v>
      </c>
      <c r="F6" s="80">
        <f>'D14-15'!K8</f>
        <v>46</v>
      </c>
      <c r="G6" s="85">
        <f>'D14-15'!M8</f>
        <v>60</v>
      </c>
      <c r="H6" s="80">
        <f>'D14-15'!O8</f>
        <v>70</v>
      </c>
      <c r="I6" s="85">
        <f>'D14-15'!Q8</f>
        <v>0</v>
      </c>
      <c r="J6" s="80">
        <f>'D14-15'!S8</f>
        <v>70</v>
      </c>
      <c r="K6" s="115">
        <f>SUM(E6:J6)</f>
        <v>292</v>
      </c>
      <c r="L6" s="117">
        <f>LARGE(E6:J6,1)+LARGE(E6:J6,2)+LARGE(E6:J6,3)</f>
        <v>200</v>
      </c>
      <c r="M6" s="122">
        <f>LARGE(E6:J6,4)</f>
        <v>46</v>
      </c>
      <c r="N6" s="120">
        <f>LARGE(E6:J6,5)</f>
        <v>46</v>
      </c>
    </row>
    <row r="7" spans="1:14" ht="13.5" thickBot="1">
      <c r="A7">
        <f t="shared" si="0"/>
        <v>4</v>
      </c>
      <c r="B7" s="55">
        <f t="shared" si="1"/>
        <v>4</v>
      </c>
      <c r="C7" s="42" t="s">
        <v>89</v>
      </c>
      <c r="D7" s="92" t="s">
        <v>56</v>
      </c>
      <c r="E7" s="87">
        <f>'D14-15'!I9</f>
        <v>80</v>
      </c>
      <c r="F7" s="80">
        <f>'D14-15'!K9</f>
        <v>60</v>
      </c>
      <c r="G7" s="85">
        <f>'D14-15'!M9</f>
        <v>46</v>
      </c>
      <c r="H7" s="80">
        <f>'D14-15'!O9</f>
        <v>0</v>
      </c>
      <c r="I7" s="85">
        <f>'D14-15'!Q9</f>
        <v>42</v>
      </c>
      <c r="J7" s="80">
        <f>'D14-15'!S9</f>
        <v>48</v>
      </c>
      <c r="K7" s="115">
        <f>SUM(E7:J7)</f>
        <v>276</v>
      </c>
      <c r="L7" s="117">
        <f>LARGE(E7:J7,1)+LARGE(E7:J7,2)+LARGE(E7:J7,3)</f>
        <v>188</v>
      </c>
      <c r="M7" s="122">
        <f>LARGE(E7:J7,4)</f>
        <v>46</v>
      </c>
      <c r="N7" s="120">
        <f>LARGE(E7:J7,5)</f>
        <v>42</v>
      </c>
    </row>
    <row r="8" spans="1:14" ht="13.5" thickBot="1">
      <c r="A8">
        <f t="shared" si="0"/>
        <v>5</v>
      </c>
      <c r="B8" s="55">
        <f t="shared" si="1"/>
        <v>5</v>
      </c>
      <c r="C8" s="42" t="s">
        <v>83</v>
      </c>
      <c r="D8" s="92" t="s">
        <v>57</v>
      </c>
      <c r="E8" s="87">
        <f>'D14-15'!I13</f>
        <v>70</v>
      </c>
      <c r="F8" s="80">
        <f>'D14-15'!K13</f>
        <v>70</v>
      </c>
      <c r="G8" s="85">
        <f>'D14-15'!M13</f>
        <v>48</v>
      </c>
      <c r="H8" s="80">
        <f>'D14-15'!O13</f>
        <v>46</v>
      </c>
      <c r="I8" s="85">
        <f>'D14-15'!Q13</f>
        <v>0</v>
      </c>
      <c r="J8" s="80">
        <f>'D14-15'!S13</f>
        <v>0</v>
      </c>
      <c r="K8" s="115">
        <f>SUM(E8:J8)</f>
        <v>234</v>
      </c>
      <c r="L8" s="117">
        <f>LARGE(E8:J8,1)+LARGE(E8:J8,2)+LARGE(E8:J8,3)</f>
        <v>188</v>
      </c>
      <c r="M8" s="122">
        <f>LARGE(E8:J8,4)</f>
        <v>46</v>
      </c>
      <c r="N8" s="120">
        <f>LARGE(E8:J8,5)</f>
        <v>0</v>
      </c>
    </row>
    <row r="9" spans="1:14" ht="13.5" thickBot="1">
      <c r="A9">
        <f t="shared" si="0"/>
        <v>6</v>
      </c>
      <c r="B9" s="55">
        <f t="shared" si="1"/>
        <v>6</v>
      </c>
      <c r="C9" s="42" t="s">
        <v>84</v>
      </c>
      <c r="D9" s="92" t="s">
        <v>57</v>
      </c>
      <c r="E9" s="87">
        <f>'D14-15'!I12</f>
        <v>44</v>
      </c>
      <c r="F9" s="80">
        <f>'D14-15'!K12</f>
        <v>48</v>
      </c>
      <c r="G9" s="85">
        <f>'D14-15'!M12</f>
        <v>70</v>
      </c>
      <c r="H9" s="80">
        <f>'D14-15'!O12</f>
        <v>55</v>
      </c>
      <c r="I9" s="85">
        <f>'D14-15'!Q12</f>
        <v>60</v>
      </c>
      <c r="J9" s="80">
        <f>'D14-15'!S12</f>
        <v>50</v>
      </c>
      <c r="K9" s="115">
        <f>SUM(E9:J9)</f>
        <v>327</v>
      </c>
      <c r="L9" s="117">
        <f>LARGE(E9:J9,1)+LARGE(E9:J9,2)+LARGE(E9:J9,3)</f>
        <v>185</v>
      </c>
      <c r="M9" s="122">
        <f>LARGE(E9:J9,4)</f>
        <v>50</v>
      </c>
      <c r="N9" s="120">
        <f>LARGE(E9:J9,5)</f>
        <v>48</v>
      </c>
    </row>
    <row r="10" spans="1:14" ht="13.5" thickBot="1">
      <c r="A10">
        <f t="shared" si="0"/>
        <v>7</v>
      </c>
      <c r="B10" s="55">
        <f t="shared" si="1"/>
        <v>7</v>
      </c>
      <c r="C10" s="42" t="s">
        <v>161</v>
      </c>
      <c r="D10" s="92" t="s">
        <v>197</v>
      </c>
      <c r="E10" s="87">
        <f>'D14-15'!I11</f>
        <v>48</v>
      </c>
      <c r="F10" s="80">
        <f>'D14-15'!K11</f>
        <v>44</v>
      </c>
      <c r="G10" s="85">
        <f>'D14-15'!M11</f>
        <v>55</v>
      </c>
      <c r="H10" s="80">
        <f>'D14-15'!O11</f>
        <v>60</v>
      </c>
      <c r="I10" s="85">
        <f>'D14-15'!Q11</f>
        <v>55</v>
      </c>
      <c r="J10" s="80">
        <f>'D14-15'!S11</f>
        <v>55</v>
      </c>
      <c r="K10" s="115">
        <f>SUM(E10:J10)</f>
        <v>317</v>
      </c>
      <c r="L10" s="117">
        <f>LARGE(E10:J10,1)+LARGE(E10:J10,2)+LARGE(E10:J10,3)</f>
        <v>170</v>
      </c>
      <c r="M10" s="122">
        <f>LARGE(E10:J10,4)</f>
        <v>55</v>
      </c>
      <c r="N10" s="120">
        <f>LARGE(E10:J10,5)</f>
        <v>48</v>
      </c>
    </row>
    <row r="11" spans="1:14" ht="13.5" thickBot="1">
      <c r="A11">
        <f t="shared" si="0"/>
        <v>8</v>
      </c>
      <c r="B11" s="55">
        <f t="shared" si="1"/>
        <v>8</v>
      </c>
      <c r="C11" s="42" t="s">
        <v>159</v>
      </c>
      <c r="D11" s="92" t="s">
        <v>63</v>
      </c>
      <c r="E11" s="87">
        <f>'D14-15'!I10</f>
        <v>50</v>
      </c>
      <c r="F11" s="80">
        <f>'D14-15'!K10</f>
        <v>50</v>
      </c>
      <c r="G11" s="85">
        <f>'D14-15'!M10</f>
        <v>22</v>
      </c>
      <c r="H11" s="80">
        <f>'D14-15'!O10</f>
        <v>48</v>
      </c>
      <c r="I11" s="85">
        <f>'D14-15'!Q10</f>
        <v>44</v>
      </c>
      <c r="J11" s="80">
        <f>'D14-15'!S10</f>
        <v>60</v>
      </c>
      <c r="K11" s="115">
        <f>SUM(E11:J11)</f>
        <v>274</v>
      </c>
      <c r="L11" s="117">
        <f>LARGE(E11:J11,1)+LARGE(E11:J11,2)+LARGE(E11:J11,3)</f>
        <v>160</v>
      </c>
      <c r="M11" s="122">
        <f>LARGE(E11:J11,4)</f>
        <v>48</v>
      </c>
      <c r="N11" s="120">
        <f>LARGE(E11:J11,5)</f>
        <v>44</v>
      </c>
    </row>
    <row r="12" spans="1:14" ht="13.5" thickBot="1">
      <c r="A12">
        <f t="shared" si="0"/>
        <v>9</v>
      </c>
      <c r="B12" s="55">
        <f t="shared" si="1"/>
        <v>9</v>
      </c>
      <c r="C12" s="42" t="s">
        <v>163</v>
      </c>
      <c r="D12" s="92" t="s">
        <v>65</v>
      </c>
      <c r="E12" s="87">
        <f>'D14-15'!I15</f>
        <v>42</v>
      </c>
      <c r="F12" s="80">
        <f>'D14-15'!K15</f>
        <v>40</v>
      </c>
      <c r="G12" s="85">
        <f>'D14-15'!M15</f>
        <v>50</v>
      </c>
      <c r="H12" s="80">
        <f>'D14-15'!O15</f>
        <v>50</v>
      </c>
      <c r="I12" s="85">
        <f>'D14-15'!Q15</f>
        <v>48</v>
      </c>
      <c r="J12" s="80">
        <f>'D14-15'!S15</f>
        <v>44</v>
      </c>
      <c r="K12" s="115">
        <f>SUM(E12:J12)</f>
        <v>274</v>
      </c>
      <c r="L12" s="117">
        <f>LARGE(E12:J12,1)+LARGE(E12:J12,2)+LARGE(E12:J12,3)</f>
        <v>148</v>
      </c>
      <c r="M12" s="122">
        <f>LARGE(E12:J12,4)</f>
        <v>44</v>
      </c>
      <c r="N12" s="120">
        <f>LARGE(E12:J12,5)</f>
        <v>42</v>
      </c>
    </row>
    <row r="13" spans="1:14" ht="13.5" thickBot="1">
      <c r="A13">
        <f t="shared" si="0"/>
        <v>10</v>
      </c>
      <c r="B13" s="55">
        <f t="shared" si="1"/>
        <v>10</v>
      </c>
      <c r="C13" s="42" t="s">
        <v>169</v>
      </c>
      <c r="D13" s="92" t="s">
        <v>62</v>
      </c>
      <c r="E13" s="87">
        <f>'D14-15'!I16</f>
        <v>55</v>
      </c>
      <c r="F13" s="80">
        <f>'D14-15'!K16</f>
        <v>42</v>
      </c>
      <c r="G13" s="85">
        <f>'D14-15'!M16</f>
        <v>31</v>
      </c>
      <c r="H13" s="80">
        <f>'D14-15'!O16</f>
        <v>37</v>
      </c>
      <c r="I13" s="85">
        <f>'D14-15'!Q16</f>
        <v>50</v>
      </c>
      <c r="J13" s="80">
        <f>'D14-15'!S16</f>
        <v>39</v>
      </c>
      <c r="K13" s="115">
        <f>SUM(E13:J13)</f>
        <v>254</v>
      </c>
      <c r="L13" s="117">
        <f>LARGE(E13:J13,1)+LARGE(E13:J13,2)+LARGE(E13:J13,3)</f>
        <v>147</v>
      </c>
      <c r="M13" s="122">
        <f>LARGE(E13:J13,4)</f>
        <v>39</v>
      </c>
      <c r="N13" s="120">
        <f>LARGE(E13:J13,5)</f>
        <v>37</v>
      </c>
    </row>
    <row r="14" spans="1:14" ht="13.5" thickBot="1">
      <c r="A14">
        <f t="shared" si="0"/>
        <v>11</v>
      </c>
      <c r="B14" s="55">
        <f t="shared" si="1"/>
        <v>11</v>
      </c>
      <c r="C14" s="42" t="s">
        <v>162</v>
      </c>
      <c r="D14" s="92" t="s">
        <v>54</v>
      </c>
      <c r="E14" s="87">
        <f>'D14-15'!I14</f>
        <v>38</v>
      </c>
      <c r="F14" s="80">
        <f>'D14-15'!K14</f>
        <v>36</v>
      </c>
      <c r="G14" s="85">
        <f>'D14-15'!M14</f>
        <v>42</v>
      </c>
      <c r="H14" s="80">
        <f>'D14-15'!O14</f>
        <v>40</v>
      </c>
      <c r="I14" s="85">
        <f>'D14-15'!Q14</f>
        <v>46</v>
      </c>
      <c r="J14" s="80">
        <f>'D14-15'!S14</f>
        <v>40</v>
      </c>
      <c r="K14" s="115">
        <f>SUM(E14:J14)</f>
        <v>242</v>
      </c>
      <c r="L14" s="117">
        <f>LARGE(E14:J14,1)+LARGE(E14:J14,2)+LARGE(E14:J14,3)</f>
        <v>128</v>
      </c>
      <c r="M14" s="122">
        <f>LARGE(E14:J14,4)</f>
        <v>40</v>
      </c>
      <c r="N14" s="120">
        <f>LARGE(E14:J14,5)</f>
        <v>38</v>
      </c>
    </row>
    <row r="15" spans="1:14" ht="13.5" thickBot="1">
      <c r="A15">
        <f t="shared" si="0"/>
        <v>12</v>
      </c>
      <c r="B15" s="55">
        <f t="shared" si="1"/>
        <v>12</v>
      </c>
      <c r="C15" s="42" t="s">
        <v>88</v>
      </c>
      <c r="D15" s="92" t="s">
        <v>63</v>
      </c>
      <c r="E15" s="87">
        <f>'D14-15'!I18</f>
        <v>40</v>
      </c>
      <c r="F15" s="80">
        <f>'D14-15'!K18</f>
        <v>40</v>
      </c>
      <c r="G15" s="85">
        <f>'D14-15'!M18</f>
        <v>40</v>
      </c>
      <c r="H15" s="80">
        <f>'D14-15'!O18</f>
        <v>42</v>
      </c>
      <c r="I15" s="85">
        <f>'D14-15'!Q18</f>
        <v>24</v>
      </c>
      <c r="J15" s="80">
        <f>'D14-15'!S18</f>
        <v>38</v>
      </c>
      <c r="K15" s="115">
        <f>SUM(E15:J15)</f>
        <v>224</v>
      </c>
      <c r="L15" s="117">
        <f>LARGE(E15:J15,1)+LARGE(E15:J15,2)+LARGE(E15:J15,3)</f>
        <v>122</v>
      </c>
      <c r="M15" s="122">
        <f>LARGE(E15:J15,4)</f>
        <v>40</v>
      </c>
      <c r="N15" s="120">
        <f>LARGE(E15:J15,5)</f>
        <v>38</v>
      </c>
    </row>
    <row r="16" spans="1:14" ht="13.5" thickBot="1">
      <c r="A16">
        <f t="shared" si="0"/>
        <v>13</v>
      </c>
      <c r="B16" s="55">
        <f t="shared" si="1"/>
        <v>13</v>
      </c>
      <c r="C16" s="42" t="s">
        <v>164</v>
      </c>
      <c r="D16" s="92" t="s">
        <v>56</v>
      </c>
      <c r="E16" s="87">
        <f>'D14-15'!I21</f>
        <v>35</v>
      </c>
      <c r="F16" s="80">
        <f>'D14-15'!K21</f>
        <v>37</v>
      </c>
      <c r="G16" s="85">
        <f>'D14-15'!M21</f>
        <v>38</v>
      </c>
      <c r="H16" s="80">
        <f>'D14-15'!O21</f>
        <v>39</v>
      </c>
      <c r="I16" s="85">
        <f>'D14-15'!Q21</f>
        <v>40</v>
      </c>
      <c r="J16" s="80">
        <f>'D14-15'!S21</f>
        <v>42</v>
      </c>
      <c r="K16" s="115">
        <f>SUM(E16:J16)</f>
        <v>231</v>
      </c>
      <c r="L16" s="117">
        <f>LARGE(E16:J16,1)+LARGE(E16:J16,2)+LARGE(E16:J16,3)</f>
        <v>121</v>
      </c>
      <c r="M16" s="122">
        <f>LARGE(E16:J16,4)</f>
        <v>38</v>
      </c>
      <c r="N16" s="120">
        <f>LARGE(E16:J16,5)</f>
        <v>37</v>
      </c>
    </row>
    <row r="17" spans="1:14" ht="13.5" thickBot="1">
      <c r="A17">
        <f t="shared" si="0"/>
        <v>14</v>
      </c>
      <c r="B17" s="55">
        <f t="shared" si="1"/>
        <v>14</v>
      </c>
      <c r="C17" s="42" t="str">
        <f>'D14-15'!C44</f>
        <v>SUND Frida</v>
      </c>
      <c r="D17" s="92" t="str">
        <f>'D14-15'!D44</f>
        <v>Örebro SLF</v>
      </c>
      <c r="E17" s="87">
        <f>'D14-15'!I44</f>
        <v>0</v>
      </c>
      <c r="F17" s="80">
        <f>'D14-15'!K44</f>
        <v>0</v>
      </c>
      <c r="G17" s="85">
        <f>'D14-15'!M44</f>
        <v>0</v>
      </c>
      <c r="H17" s="80">
        <f>'D14-15'!O44</f>
        <v>0</v>
      </c>
      <c r="I17" s="85">
        <f>'D14-15'!Q44</f>
        <v>70</v>
      </c>
      <c r="J17" s="80">
        <f>'D14-15'!S44</f>
        <v>46</v>
      </c>
      <c r="K17" s="115">
        <f>SUM(E17:J17)</f>
        <v>116</v>
      </c>
      <c r="L17" s="117">
        <f>LARGE(E17:J17,1)+LARGE(E17:J17,2)+LARGE(E17:J17,3)</f>
        <v>116</v>
      </c>
      <c r="M17" s="122">
        <f>LARGE(E17:J17,4)</f>
        <v>0</v>
      </c>
      <c r="N17" s="120">
        <f>LARGE(E17:J17,5)</f>
        <v>0</v>
      </c>
    </row>
    <row r="18" spans="1:14" ht="13.5" thickBot="1">
      <c r="A18">
        <f t="shared" si="0"/>
        <v>15</v>
      </c>
      <c r="B18" s="55">
        <f t="shared" si="1"/>
        <v>15</v>
      </c>
      <c r="C18" s="42" t="s">
        <v>104</v>
      </c>
      <c r="D18" s="92" t="s">
        <v>20</v>
      </c>
      <c r="E18" s="87">
        <f>'D14-15'!I20</f>
        <v>34</v>
      </c>
      <c r="F18" s="80">
        <f>'D14-15'!K20</f>
        <v>35</v>
      </c>
      <c r="G18" s="85">
        <f>'D14-15'!M20</f>
        <v>35</v>
      </c>
      <c r="H18" s="80">
        <f>'D14-15'!O20</f>
        <v>44</v>
      </c>
      <c r="I18" s="85">
        <f>'D14-15'!Q20</f>
        <v>37</v>
      </c>
      <c r="J18" s="80">
        <f>'D14-15'!S20</f>
        <v>25</v>
      </c>
      <c r="K18" s="115">
        <f>SUM(E18:J18)</f>
        <v>210</v>
      </c>
      <c r="L18" s="117">
        <f>LARGE(E18:J18,1)+LARGE(E18:J18,2)+LARGE(E18:J18,3)</f>
        <v>116</v>
      </c>
      <c r="M18" s="122">
        <f>LARGE(E18:J18,4)</f>
        <v>35</v>
      </c>
      <c r="N18" s="120">
        <f>LARGE(E18:J18,5)</f>
        <v>34</v>
      </c>
    </row>
    <row r="19" spans="1:14" ht="13.5" thickBot="1">
      <c r="A19">
        <f t="shared" si="0"/>
        <v>16</v>
      </c>
      <c r="B19" s="55">
        <f t="shared" si="1"/>
        <v>16</v>
      </c>
      <c r="C19" s="42" t="s">
        <v>108</v>
      </c>
      <c r="D19" s="92" t="s">
        <v>20</v>
      </c>
      <c r="E19" s="87">
        <f>'D14-15'!I17</f>
        <v>25</v>
      </c>
      <c r="F19" s="80">
        <f>'D14-15'!K17</f>
        <v>29</v>
      </c>
      <c r="G19" s="85">
        <f>'D14-15'!M17</f>
        <v>44</v>
      </c>
      <c r="H19" s="80">
        <f>'D14-15'!O17</f>
        <v>35</v>
      </c>
      <c r="I19" s="85">
        <f>'D14-15'!Q17</f>
        <v>36</v>
      </c>
      <c r="J19" s="80">
        <f>'D14-15'!S17</f>
        <v>36</v>
      </c>
      <c r="K19" s="115">
        <f>SUM(E19:J19)</f>
        <v>205</v>
      </c>
      <c r="L19" s="117">
        <f>LARGE(E19:J19,1)+LARGE(E19:J19,2)+LARGE(E19:J19,3)</f>
        <v>116</v>
      </c>
      <c r="M19" s="122">
        <f>LARGE(E19:J19,4)</f>
        <v>35</v>
      </c>
      <c r="N19" s="120">
        <f>LARGE(E19:J19,5)</f>
        <v>29</v>
      </c>
    </row>
    <row r="20" spans="1:14" ht="13.5" thickBot="1">
      <c r="A20">
        <f t="shared" si="0"/>
        <v>17</v>
      </c>
      <c r="B20" s="55">
        <f t="shared" si="1"/>
        <v>17</v>
      </c>
      <c r="C20" s="42" t="s">
        <v>168</v>
      </c>
      <c r="D20" s="92" t="s">
        <v>63</v>
      </c>
      <c r="E20" s="87">
        <f>'D14-15'!I19</f>
        <v>37</v>
      </c>
      <c r="F20" s="80">
        <f>'D14-15'!K19</f>
        <v>38</v>
      </c>
      <c r="G20" s="85">
        <f>'D14-15'!M19</f>
        <v>37</v>
      </c>
      <c r="H20" s="80">
        <f>'D14-15'!O19</f>
        <v>38</v>
      </c>
      <c r="I20" s="85">
        <f>'D14-15'!Q19</f>
        <v>39</v>
      </c>
      <c r="J20" s="80">
        <f>'D14-15'!S19</f>
        <v>24</v>
      </c>
      <c r="K20" s="115">
        <f>SUM(E20:J20)</f>
        <v>213</v>
      </c>
      <c r="L20" s="117">
        <f>LARGE(E20:J20,1)+LARGE(E20:J20,2)+LARGE(E20:J20,3)</f>
        <v>115</v>
      </c>
      <c r="M20" s="122">
        <f>LARGE(E20:J20,4)</f>
        <v>37</v>
      </c>
      <c r="N20" s="120">
        <f>LARGE(E20:J20,5)</f>
        <v>37</v>
      </c>
    </row>
    <row r="21" spans="1:14" ht="13.5" thickBot="1">
      <c r="A21">
        <f t="shared" si="0"/>
        <v>18</v>
      </c>
      <c r="B21" s="55">
        <f t="shared" si="1"/>
        <v>18</v>
      </c>
      <c r="C21" s="42" t="s">
        <v>166</v>
      </c>
      <c r="D21" s="92" t="s">
        <v>58</v>
      </c>
      <c r="E21" s="87">
        <f>'D14-15'!I23</f>
        <v>28</v>
      </c>
      <c r="F21" s="80">
        <f>'D14-15'!K23</f>
        <v>31</v>
      </c>
      <c r="G21" s="85">
        <f>'D14-15'!M23</f>
        <v>39</v>
      </c>
      <c r="H21" s="80">
        <f>'D14-15'!O23</f>
        <v>33</v>
      </c>
      <c r="I21" s="85">
        <f>'D14-15'!Q23</f>
        <v>39</v>
      </c>
      <c r="J21" s="80">
        <f>'D14-15'!S23</f>
        <v>33</v>
      </c>
      <c r="K21" s="115">
        <f>SUM(E21:J21)</f>
        <v>203</v>
      </c>
      <c r="L21" s="117">
        <f>LARGE(E21:J21,1)+LARGE(E21:J21,2)+LARGE(E21:J21,3)</f>
        <v>111</v>
      </c>
      <c r="M21" s="122">
        <f>LARGE(E21:J21,4)</f>
        <v>33</v>
      </c>
      <c r="N21" s="120">
        <f>LARGE(E21:J21,5)</f>
        <v>31</v>
      </c>
    </row>
    <row r="22" spans="1:14" ht="13.5" thickBot="1">
      <c r="A22">
        <f t="shared" si="0"/>
        <v>19</v>
      </c>
      <c r="B22" s="55">
        <f t="shared" si="1"/>
        <v>19</v>
      </c>
      <c r="C22" s="42" t="s">
        <v>165</v>
      </c>
      <c r="D22" s="92" t="s">
        <v>56</v>
      </c>
      <c r="E22" s="87">
        <f>'D14-15'!I22</f>
        <v>31</v>
      </c>
      <c r="F22" s="80">
        <f>'D14-15'!K22</f>
        <v>28</v>
      </c>
      <c r="G22" s="85">
        <f>'D14-15'!M22</f>
        <v>34</v>
      </c>
      <c r="H22" s="80">
        <f>'D14-15'!O22</f>
        <v>36</v>
      </c>
      <c r="I22" s="85">
        <f>'D14-15'!Q22</f>
        <v>35</v>
      </c>
      <c r="J22" s="80">
        <f>'D14-15'!S22</f>
        <v>35</v>
      </c>
      <c r="K22" s="115">
        <f>SUM(E22:J22)</f>
        <v>199</v>
      </c>
      <c r="L22" s="117">
        <f>LARGE(E22:J22,1)+LARGE(E22:J22,2)+LARGE(E22:J22,3)</f>
        <v>106</v>
      </c>
      <c r="M22" s="122">
        <f>LARGE(E22:J22,4)</f>
        <v>34</v>
      </c>
      <c r="N22" s="120">
        <f>LARGE(E22:J22,5)</f>
        <v>31</v>
      </c>
    </row>
    <row r="23" spans="1:14" ht="13.5" thickBot="1">
      <c r="A23">
        <f t="shared" si="0"/>
        <v>20</v>
      </c>
      <c r="B23" s="55">
        <f t="shared" si="1"/>
        <v>20</v>
      </c>
      <c r="C23" s="42" t="s">
        <v>188</v>
      </c>
      <c r="D23" s="92" t="s">
        <v>56</v>
      </c>
      <c r="E23" s="87">
        <f>'D14-15'!I28</f>
        <v>34</v>
      </c>
      <c r="F23" s="80">
        <f>'D14-15'!K28</f>
        <v>32</v>
      </c>
      <c r="G23" s="85">
        <f>'D14-15'!M28</f>
        <v>33</v>
      </c>
      <c r="H23" s="80">
        <f>'D14-15'!O28</f>
        <v>31</v>
      </c>
      <c r="I23" s="85">
        <f>'D14-15'!Q28</f>
        <v>34</v>
      </c>
      <c r="J23" s="80">
        <f>'D14-15'!S28</f>
        <v>37</v>
      </c>
      <c r="K23" s="115">
        <f>SUM(E23:J23)</f>
        <v>201</v>
      </c>
      <c r="L23" s="117">
        <f>LARGE(E23:J23,1)+LARGE(E23:J23,2)+LARGE(E23:J23,3)</f>
        <v>105</v>
      </c>
      <c r="M23" s="122">
        <f>LARGE(E23:J23,4)</f>
        <v>33</v>
      </c>
      <c r="N23" s="120">
        <f>LARGE(E23:J23,5)</f>
        <v>32</v>
      </c>
    </row>
    <row r="24" spans="1:14" ht="13.5" thickBot="1">
      <c r="A24">
        <f t="shared" si="0"/>
        <v>21</v>
      </c>
      <c r="B24" s="55">
        <f t="shared" si="1"/>
        <v>21</v>
      </c>
      <c r="C24" s="42" t="s">
        <v>167</v>
      </c>
      <c r="D24" s="92" t="s">
        <v>59</v>
      </c>
      <c r="E24" s="87">
        <f>'D14-15'!I24</f>
        <v>36</v>
      </c>
      <c r="F24" s="80">
        <f>'D14-15'!K24</f>
        <v>0</v>
      </c>
      <c r="G24" s="85">
        <f>'D14-15'!M24</f>
        <v>30</v>
      </c>
      <c r="H24" s="80">
        <f>'D14-15'!O24</f>
        <v>35</v>
      </c>
      <c r="I24" s="85">
        <f>'D14-15'!Q24</f>
        <v>33</v>
      </c>
      <c r="J24" s="80">
        <f>'D14-15'!S24</f>
        <v>34</v>
      </c>
      <c r="K24" s="115">
        <f>SUM(E24:J24)</f>
        <v>168</v>
      </c>
      <c r="L24" s="117">
        <f>LARGE(E24:J24,1)+LARGE(E24:J24,2)+LARGE(E24:J24,3)</f>
        <v>105</v>
      </c>
      <c r="M24" s="122">
        <f>LARGE(E24:J24,4)</f>
        <v>33</v>
      </c>
      <c r="N24" s="120">
        <f>LARGE(E24:J24,5)</f>
        <v>30</v>
      </c>
    </row>
    <row r="25" spans="1:14" ht="13.5" thickBot="1">
      <c r="A25">
        <f t="shared" si="0"/>
        <v>22</v>
      </c>
      <c r="B25" s="55">
        <f t="shared" si="1"/>
        <v>22</v>
      </c>
      <c r="C25" s="42" t="s">
        <v>87</v>
      </c>
      <c r="D25" s="92" t="s">
        <v>61</v>
      </c>
      <c r="E25" s="87">
        <f>'D14-15'!I26</f>
        <v>30</v>
      </c>
      <c r="F25" s="80">
        <f>'D14-15'!K26</f>
        <v>33</v>
      </c>
      <c r="G25" s="85">
        <f>'D14-15'!M26</f>
        <v>36</v>
      </c>
      <c r="H25" s="80">
        <f>'D14-15'!O26</f>
        <v>0</v>
      </c>
      <c r="I25" s="85">
        <f>'D14-15'!Q26</f>
        <v>0</v>
      </c>
      <c r="J25" s="80">
        <f>'D14-15'!S26</f>
        <v>32</v>
      </c>
      <c r="K25" s="115">
        <f>SUM(E25:J25)</f>
        <v>131</v>
      </c>
      <c r="L25" s="117">
        <f>LARGE(E25:J25,1)+LARGE(E25:J25,2)+LARGE(E25:J25,3)</f>
        <v>101</v>
      </c>
      <c r="M25" s="122">
        <f>LARGE(E25:J25,4)</f>
        <v>30</v>
      </c>
      <c r="N25" s="120">
        <f>LARGE(E25:J25,5)</f>
        <v>0</v>
      </c>
    </row>
    <row r="26" spans="1:14" ht="13.5" thickBot="1">
      <c r="A26">
        <f t="shared" si="0"/>
        <v>23</v>
      </c>
      <c r="B26" s="55">
        <f t="shared" si="1"/>
        <v>23</v>
      </c>
      <c r="C26" s="42" t="s">
        <v>179</v>
      </c>
      <c r="D26" s="92" t="s">
        <v>56</v>
      </c>
      <c r="E26" s="87">
        <f>'D14-15'!I25</f>
        <v>20</v>
      </c>
      <c r="F26" s="80">
        <f>'D14-15'!K25</f>
        <v>24</v>
      </c>
      <c r="G26" s="85">
        <f>'D14-15'!M25</f>
        <v>32</v>
      </c>
      <c r="H26" s="80">
        <f>'D14-15'!O25</f>
        <v>32</v>
      </c>
      <c r="I26" s="85">
        <f>'D14-15'!Q25</f>
        <v>32</v>
      </c>
      <c r="J26" s="80">
        <f>'D14-15'!S25</f>
        <v>32</v>
      </c>
      <c r="K26" s="115">
        <f>SUM(E26:J26)</f>
        <v>172</v>
      </c>
      <c r="L26" s="117">
        <f>LARGE(E26:J26,1)+LARGE(E26:J26,2)+LARGE(E26:J26,3)</f>
        <v>96</v>
      </c>
      <c r="M26" s="122">
        <f>LARGE(E26:J26,4)</f>
        <v>32</v>
      </c>
      <c r="N26" s="120">
        <f>LARGE(E26:J26,5)</f>
        <v>24</v>
      </c>
    </row>
    <row r="27" spans="1:14" ht="13.5" thickBot="1">
      <c r="A27">
        <f t="shared" si="0"/>
        <v>24</v>
      </c>
      <c r="B27" s="55">
        <f t="shared" si="1"/>
        <v>24</v>
      </c>
      <c r="C27" s="42" t="s">
        <v>160</v>
      </c>
      <c r="D27" s="92" t="s">
        <v>197</v>
      </c>
      <c r="E27" s="87">
        <f>'D14-15'!I7</f>
        <v>40</v>
      </c>
      <c r="F27" s="80">
        <f>'D14-15'!K7</f>
        <v>55</v>
      </c>
      <c r="G27" s="85">
        <f>'D14-15'!M7</f>
        <v>0</v>
      </c>
      <c r="H27" s="80">
        <f>'D14-15'!O7</f>
        <v>0</v>
      </c>
      <c r="I27" s="85">
        <f>'D14-15'!Q7</f>
        <v>0</v>
      </c>
      <c r="J27" s="80">
        <f>'D14-15'!S7</f>
        <v>0</v>
      </c>
      <c r="K27" s="115">
        <f>SUM(E27:J27)</f>
        <v>95</v>
      </c>
      <c r="L27" s="117">
        <f>LARGE(E27:J27,1)+LARGE(E27:J27,2)+LARGE(E27:J27,3)</f>
        <v>95</v>
      </c>
      <c r="M27" s="122">
        <f>LARGE(E27:J27,4)</f>
        <v>0</v>
      </c>
      <c r="N27" s="120">
        <f>LARGE(E27:J27,5)</f>
        <v>0</v>
      </c>
    </row>
    <row r="28" spans="1:14" ht="13.5" thickBot="1">
      <c r="A28">
        <f t="shared" si="0"/>
        <v>25</v>
      </c>
      <c r="B28" s="55">
        <f t="shared" si="1"/>
        <v>25</v>
      </c>
      <c r="C28" s="42" t="s">
        <v>105</v>
      </c>
      <c r="D28" s="92" t="s">
        <v>61</v>
      </c>
      <c r="E28" s="87">
        <f>'D14-15'!I32</f>
        <v>0</v>
      </c>
      <c r="F28" s="80">
        <f>'D14-15'!K32</f>
        <v>0</v>
      </c>
      <c r="G28" s="85">
        <f>'D14-15'!M32</f>
        <v>28</v>
      </c>
      <c r="H28" s="80">
        <f>'D14-15'!O32</f>
        <v>30</v>
      </c>
      <c r="I28" s="85">
        <f>'D14-15'!Q32</f>
        <v>30</v>
      </c>
      <c r="J28" s="80">
        <f>'D14-15'!S32</f>
        <v>29</v>
      </c>
      <c r="K28" s="115">
        <f>SUM(E28:J28)</f>
        <v>117</v>
      </c>
      <c r="L28" s="117">
        <f>LARGE(E28:J28,1)+LARGE(E28:J28,2)+LARGE(E28:J28,3)</f>
        <v>89</v>
      </c>
      <c r="M28" s="122">
        <f>LARGE(E28:J28,4)</f>
        <v>28</v>
      </c>
      <c r="N28" s="120">
        <f>LARGE(E28:J28,5)</f>
        <v>0</v>
      </c>
    </row>
    <row r="29" spans="1:14" ht="13.5" thickBot="1">
      <c r="A29">
        <f t="shared" si="0"/>
        <v>26</v>
      </c>
      <c r="B29" s="55">
        <f t="shared" si="1"/>
        <v>26</v>
      </c>
      <c r="C29" s="42" t="s">
        <v>173</v>
      </c>
      <c r="D29" s="92" t="s">
        <v>61</v>
      </c>
      <c r="E29" s="87">
        <f>'D14-15'!I30</f>
        <v>29</v>
      </c>
      <c r="F29" s="80">
        <f>'D14-15'!K30</f>
        <v>27</v>
      </c>
      <c r="G29" s="85">
        <f>'D14-15'!M30</f>
        <v>0</v>
      </c>
      <c r="H29" s="80">
        <f>'D14-15'!O30</f>
        <v>27</v>
      </c>
      <c r="I29" s="85">
        <f>'D14-15'!Q30</f>
        <v>29</v>
      </c>
      <c r="J29" s="80">
        <f>'D14-15'!S30</f>
        <v>30</v>
      </c>
      <c r="K29" s="115">
        <f>SUM(E29:J29)</f>
        <v>142</v>
      </c>
      <c r="L29" s="117">
        <f>LARGE(E29:J29,1)+LARGE(E29:J29,2)+LARGE(E29:J29,3)</f>
        <v>88</v>
      </c>
      <c r="M29" s="122">
        <f>LARGE(E29:J29,4)</f>
        <v>27</v>
      </c>
      <c r="N29" s="120">
        <f>LARGE(E29:J29,5)</f>
        <v>27</v>
      </c>
    </row>
    <row r="30" spans="1:14" ht="13.5" thickBot="1">
      <c r="A30">
        <f t="shared" si="0"/>
        <v>27</v>
      </c>
      <c r="B30" s="55">
        <f t="shared" si="1"/>
        <v>27</v>
      </c>
      <c r="C30" s="42" t="s">
        <v>178</v>
      </c>
      <c r="D30" s="92" t="s">
        <v>54</v>
      </c>
      <c r="E30" s="87">
        <f>'D14-15'!I34</f>
        <v>24</v>
      </c>
      <c r="F30" s="80">
        <f>'D14-15'!K34</f>
        <v>0</v>
      </c>
      <c r="G30" s="85">
        <f>'D14-15'!M34</f>
        <v>29</v>
      </c>
      <c r="H30" s="80">
        <f>'D14-15'!O34</f>
        <v>0</v>
      </c>
      <c r="I30" s="85">
        <f>'D14-15'!Q34</f>
        <v>31</v>
      </c>
      <c r="J30" s="80">
        <f>'D14-15'!S34</f>
        <v>0</v>
      </c>
      <c r="K30" s="115">
        <f>SUM(E30:J30)</f>
        <v>84</v>
      </c>
      <c r="L30" s="117">
        <f>LARGE(E30:J30,1)+LARGE(E30:J30,2)+LARGE(E30:J30,3)</f>
        <v>84</v>
      </c>
      <c r="M30" s="122">
        <f>LARGE(E30:J30,4)</f>
        <v>0</v>
      </c>
      <c r="N30" s="120">
        <f>LARGE(E30:J30,5)</f>
        <v>0</v>
      </c>
    </row>
    <row r="31" spans="1:14" ht="13.5" thickBot="1">
      <c r="A31">
        <f t="shared" si="0"/>
        <v>28</v>
      </c>
      <c r="B31" s="55">
        <f t="shared" si="1"/>
        <v>28</v>
      </c>
      <c r="C31" s="42" t="s">
        <v>170</v>
      </c>
      <c r="D31" s="92" t="s">
        <v>61</v>
      </c>
      <c r="E31" s="87">
        <f>'D14-15'!I29</f>
        <v>17</v>
      </c>
      <c r="F31" s="80">
        <f>'D14-15'!K29</f>
        <v>20</v>
      </c>
      <c r="G31" s="85">
        <f>'D14-15'!M29</f>
        <v>26</v>
      </c>
      <c r="H31" s="80">
        <f>'D14-15'!O29</f>
        <v>28</v>
      </c>
      <c r="I31" s="85">
        <f>'D14-15'!Q29</f>
        <v>28</v>
      </c>
      <c r="J31" s="80">
        <f>'D14-15'!S29</f>
        <v>28</v>
      </c>
      <c r="K31" s="115">
        <f>SUM(E31:J31)</f>
        <v>147</v>
      </c>
      <c r="L31" s="117">
        <f>LARGE(E31:J31,1)+LARGE(E31:J31,2)+LARGE(E31:J31,3)</f>
        <v>84</v>
      </c>
      <c r="M31" s="122">
        <f>LARGE(E31:J31,4)</f>
        <v>26</v>
      </c>
      <c r="N31" s="120">
        <f>LARGE(E31:J31,5)</f>
        <v>20</v>
      </c>
    </row>
    <row r="32" spans="1:14" ht="13.5" thickBot="1">
      <c r="A32">
        <f t="shared" si="0"/>
        <v>29</v>
      </c>
      <c r="B32" s="55">
        <f t="shared" si="1"/>
        <v>29</v>
      </c>
      <c r="C32" s="42" t="s">
        <v>99</v>
      </c>
      <c r="D32" s="92" t="s">
        <v>67</v>
      </c>
      <c r="E32" s="87">
        <f>'D14-15'!I33</f>
        <v>23</v>
      </c>
      <c r="F32" s="80">
        <f>'D14-15'!K33</f>
        <v>0</v>
      </c>
      <c r="G32" s="85">
        <f>'D14-15'!M33</f>
        <v>27</v>
      </c>
      <c r="H32" s="80">
        <f>'D14-15'!O33</f>
        <v>29</v>
      </c>
      <c r="I32" s="85">
        <f>'D14-15'!Q33</f>
        <v>23</v>
      </c>
      <c r="J32" s="80">
        <f>'D14-15'!S33</f>
        <v>0</v>
      </c>
      <c r="K32" s="115">
        <f>SUM(E32:J32)</f>
        <v>102</v>
      </c>
      <c r="L32" s="117">
        <f>LARGE(E32:J32,1)+LARGE(E32:J32,2)+LARGE(E32:J32,3)</f>
        <v>79</v>
      </c>
      <c r="M32" s="122">
        <f>LARGE(E32:J32,4)</f>
        <v>23</v>
      </c>
      <c r="N32" s="120">
        <f>LARGE(E32:J32,5)</f>
        <v>0</v>
      </c>
    </row>
    <row r="33" spans="1:14" ht="13.5" thickBot="1">
      <c r="A33">
        <f t="shared" si="0"/>
        <v>30</v>
      </c>
      <c r="B33" s="55">
        <f t="shared" si="1"/>
        <v>30</v>
      </c>
      <c r="C33" s="42" t="s">
        <v>107</v>
      </c>
      <c r="D33" s="92" t="s">
        <v>61</v>
      </c>
      <c r="E33" s="87">
        <f>'D14-15'!I40</f>
        <v>16</v>
      </c>
      <c r="F33" s="80">
        <f>'D14-15'!K40</f>
        <v>19</v>
      </c>
      <c r="G33" s="85">
        <f>'D14-15'!M40</f>
        <v>25</v>
      </c>
      <c r="H33" s="80">
        <f>'D14-15'!O40</f>
        <v>26</v>
      </c>
      <c r="I33" s="85">
        <f>'D14-15'!Q40</f>
        <v>27</v>
      </c>
      <c r="J33" s="80">
        <f>'D14-15'!S40</f>
        <v>0</v>
      </c>
      <c r="K33" s="115">
        <f>SUM(E33:J33)</f>
        <v>113</v>
      </c>
      <c r="L33" s="117">
        <f>LARGE(E33:J33,1)+LARGE(E33:J33,2)+LARGE(E33:J33,3)</f>
        <v>78</v>
      </c>
      <c r="M33" s="122">
        <f>LARGE(E33:J33,4)</f>
        <v>19</v>
      </c>
      <c r="N33" s="120">
        <f>LARGE(E33:J33,5)</f>
        <v>16</v>
      </c>
    </row>
    <row r="34" spans="1:14" ht="13.5" thickBot="1">
      <c r="A34">
        <f t="shared" si="0"/>
        <v>31</v>
      </c>
      <c r="B34" s="55">
        <f t="shared" si="1"/>
        <v>31</v>
      </c>
      <c r="C34" s="42" t="s">
        <v>125</v>
      </c>
      <c r="D34" s="92" t="s">
        <v>124</v>
      </c>
      <c r="E34" s="87">
        <v>21</v>
      </c>
      <c r="F34" s="80">
        <v>21</v>
      </c>
      <c r="G34" s="85">
        <f>'D14-15'!M38</f>
        <v>23</v>
      </c>
      <c r="H34" s="80">
        <f>'D14-15'!O38</f>
        <v>25</v>
      </c>
      <c r="I34" s="85">
        <f>'D14-15'!Q38</f>
        <v>25</v>
      </c>
      <c r="J34" s="80">
        <f>'D14-15'!S38</f>
        <v>27</v>
      </c>
      <c r="K34" s="115">
        <f>SUM(E34:J34)</f>
        <v>142</v>
      </c>
      <c r="L34" s="117">
        <f>LARGE(E34:J34,1)+LARGE(E34:J34,2)+LARGE(E34:J34,3)</f>
        <v>77</v>
      </c>
      <c r="M34" s="122">
        <f>LARGE(E34:J34,4)</f>
        <v>23</v>
      </c>
      <c r="N34" s="120">
        <f>LARGE(E34:J34,5)</f>
        <v>21</v>
      </c>
    </row>
    <row r="35" spans="1:14" ht="13.5" thickBot="1">
      <c r="A35">
        <f t="shared" si="0"/>
        <v>32</v>
      </c>
      <c r="B35" s="55">
        <f t="shared" si="1"/>
        <v>32</v>
      </c>
      <c r="C35" s="42" t="s">
        <v>103</v>
      </c>
      <c r="D35" s="214" t="s">
        <v>66</v>
      </c>
      <c r="E35" s="87">
        <f>'D14-15'!I27</f>
        <v>32</v>
      </c>
      <c r="F35" s="80">
        <f>'D14-15'!K27</f>
        <v>34</v>
      </c>
      <c r="G35" s="85">
        <f>'D14-15'!M27</f>
        <v>0</v>
      </c>
      <c r="H35" s="80">
        <f>'D14-15'!O27</f>
        <v>0</v>
      </c>
      <c r="I35" s="85">
        <f>'D14-15'!Q27</f>
        <v>0</v>
      </c>
      <c r="J35" s="80">
        <f>'D14-15'!S27</f>
        <v>0</v>
      </c>
      <c r="K35" s="115">
        <f>SUM(E35:J35)</f>
        <v>66</v>
      </c>
      <c r="L35" s="117">
        <f>LARGE(E35:J35,1)+LARGE(E35:J35,2)+LARGE(E35:J35,3)</f>
        <v>66</v>
      </c>
      <c r="M35" s="122">
        <f>LARGE(E35:J35,4)</f>
        <v>0</v>
      </c>
      <c r="N35" s="120">
        <f>LARGE(E35:J35,5)</f>
        <v>0</v>
      </c>
    </row>
    <row r="36" spans="1:14" ht="13.5" thickBot="1">
      <c r="A36">
        <f t="shared" si="0"/>
        <v>33</v>
      </c>
      <c r="B36" s="55">
        <f t="shared" si="1"/>
        <v>33</v>
      </c>
      <c r="C36" s="42" t="s">
        <v>106</v>
      </c>
      <c r="D36" s="92" t="s">
        <v>66</v>
      </c>
      <c r="E36" s="87">
        <f>'D14-15'!I37</f>
        <v>27</v>
      </c>
      <c r="F36" s="80">
        <f>'D14-15'!K37</f>
        <v>26</v>
      </c>
      <c r="G36" s="85">
        <f>'D14-15'!M37</f>
        <v>0</v>
      </c>
      <c r="H36" s="80">
        <f>'D14-15'!O37</f>
        <v>0</v>
      </c>
      <c r="I36" s="85">
        <f>'D14-15'!Q37</f>
        <v>0</v>
      </c>
      <c r="J36" s="80">
        <f>'D14-15'!S37</f>
        <v>0</v>
      </c>
      <c r="K36" s="115">
        <f>SUM(E36:J36)</f>
        <v>53</v>
      </c>
      <c r="L36" s="117">
        <f>LARGE(E36:J36,1)+LARGE(E36:J36,2)+LARGE(E36:J36,3)</f>
        <v>53</v>
      </c>
      <c r="M36" s="122">
        <f>LARGE(E36:J36,4)</f>
        <v>0</v>
      </c>
      <c r="N36" s="120">
        <f>LARGE(E36:J36,5)</f>
        <v>0</v>
      </c>
    </row>
    <row r="37" spans="1:14" ht="13.5" thickBot="1">
      <c r="A37">
        <f aca="true" t="shared" si="2" ref="A37:A63">1+A36</f>
        <v>34</v>
      </c>
      <c r="B37" s="55">
        <f aca="true" t="shared" si="3" ref="B37:B63">1+B36</f>
        <v>34</v>
      </c>
      <c r="C37" s="42" t="str">
        <f>'D14-15'!C47</f>
        <v>ROSÉN Andrea</v>
      </c>
      <c r="D37" s="92" t="str">
        <f>'D14-15'!D47</f>
        <v>Kils SLK</v>
      </c>
      <c r="E37" s="87">
        <f>'D14-15'!I47</f>
        <v>26</v>
      </c>
      <c r="F37" s="80">
        <f>'D14-15'!K47</f>
        <v>23</v>
      </c>
      <c r="G37" s="85">
        <f>'D14-15'!M47</f>
        <v>0</v>
      </c>
      <c r="H37" s="80">
        <f>'D14-15'!O47</f>
        <v>0</v>
      </c>
      <c r="I37" s="85">
        <f>'D14-15'!Q47</f>
        <v>0</v>
      </c>
      <c r="J37" s="80">
        <f>'D14-15'!S47</f>
        <v>0</v>
      </c>
      <c r="K37" s="115">
        <f>SUM(E37:J37)</f>
        <v>49</v>
      </c>
      <c r="L37" s="117">
        <f>LARGE(E37:J37,1)+LARGE(E37:J37,2)+LARGE(E37:J37,3)</f>
        <v>49</v>
      </c>
      <c r="M37" s="122">
        <f>LARGE(E37:J37,4)</f>
        <v>0</v>
      </c>
      <c r="N37" s="120">
        <f>LARGE(E37:J37,5)</f>
        <v>0</v>
      </c>
    </row>
    <row r="38" spans="1:14" ht="13.5" thickBot="1">
      <c r="A38">
        <f t="shared" si="2"/>
        <v>35</v>
      </c>
      <c r="B38" s="55">
        <f t="shared" si="3"/>
        <v>35</v>
      </c>
      <c r="C38" s="42" t="s">
        <v>183</v>
      </c>
      <c r="D38" s="92" t="s">
        <v>182</v>
      </c>
      <c r="E38" s="87">
        <v>22</v>
      </c>
      <c r="F38" s="80">
        <v>22</v>
      </c>
      <c r="G38" s="85">
        <f>'D14-15'!M41</f>
        <v>0</v>
      </c>
      <c r="H38" s="80">
        <f>'D14-15'!O41</f>
        <v>0</v>
      </c>
      <c r="I38" s="85">
        <f>'D14-15'!Q41</f>
        <v>0</v>
      </c>
      <c r="J38" s="80">
        <f>'D14-15'!S41</f>
        <v>0</v>
      </c>
      <c r="K38" s="115">
        <f>SUM(E38:J38)</f>
        <v>44</v>
      </c>
      <c r="L38" s="117">
        <f>LARGE(E38:J38,1)+LARGE(E38:J38,2)+LARGE(E38:J38,3)</f>
        <v>44</v>
      </c>
      <c r="M38" s="122">
        <f>LARGE(E38:J38,4)</f>
        <v>0</v>
      </c>
      <c r="N38" s="120">
        <f>LARGE(E38:J38,5)</f>
        <v>0</v>
      </c>
    </row>
    <row r="39" spans="1:14" ht="13.5" thickBot="1">
      <c r="A39">
        <f t="shared" si="2"/>
        <v>36</v>
      </c>
      <c r="B39" s="55">
        <f t="shared" si="3"/>
        <v>36</v>
      </c>
      <c r="C39" s="42" t="s">
        <v>171</v>
      </c>
      <c r="D39" s="92" t="s">
        <v>20</v>
      </c>
      <c r="E39" s="87">
        <v>18</v>
      </c>
      <c r="F39" s="80">
        <v>25</v>
      </c>
      <c r="G39" s="85">
        <f>'D14-15'!M35</f>
        <v>0</v>
      </c>
      <c r="H39" s="80">
        <f>'D14-15'!O35</f>
        <v>0</v>
      </c>
      <c r="I39" s="85">
        <f>'D14-15'!Q35</f>
        <v>0</v>
      </c>
      <c r="J39" s="80">
        <f>'D14-15'!S35</f>
        <v>0</v>
      </c>
      <c r="K39" s="115">
        <f>SUM(E39:J39)</f>
        <v>43</v>
      </c>
      <c r="L39" s="117">
        <f>LARGE(E39:J39,1)+LARGE(E39:J39,2)+LARGE(E39:J39,3)</f>
        <v>43</v>
      </c>
      <c r="M39" s="122">
        <f>LARGE(E39:J39,4)</f>
        <v>0</v>
      </c>
      <c r="N39" s="120">
        <f>LARGE(E39:J39,5)</f>
        <v>0</v>
      </c>
    </row>
    <row r="40" spans="1:14" ht="13.5" thickBot="1">
      <c r="A40">
        <f t="shared" si="2"/>
        <v>37</v>
      </c>
      <c r="B40" s="55">
        <f t="shared" si="3"/>
        <v>37</v>
      </c>
      <c r="C40" s="42" t="s">
        <v>181</v>
      </c>
      <c r="D40" s="92" t="s">
        <v>62</v>
      </c>
      <c r="E40" s="87">
        <f>'D14-15'!I51</f>
        <v>0</v>
      </c>
      <c r="F40" s="80">
        <v>30</v>
      </c>
      <c r="G40" s="85">
        <f>'D14-15'!M51</f>
        <v>0</v>
      </c>
      <c r="H40" s="80">
        <f>'D14-15'!O51</f>
        <v>0</v>
      </c>
      <c r="I40" s="85">
        <f>'D14-15'!Q51</f>
        <v>0</v>
      </c>
      <c r="J40" s="80">
        <f>'D14-15'!S51</f>
        <v>0</v>
      </c>
      <c r="K40" s="115">
        <f>SUM(E40:J40)</f>
        <v>30</v>
      </c>
      <c r="L40" s="117">
        <f>LARGE(E40:J40,1)+LARGE(E40:J40,2)+LARGE(E40:J40,3)</f>
        <v>30</v>
      </c>
      <c r="M40" s="122">
        <f>LARGE(E40:J40,4)</f>
        <v>0</v>
      </c>
      <c r="N40" s="120">
        <f>LARGE(E40:J40,5)</f>
        <v>0</v>
      </c>
    </row>
    <row r="41" spans="1:14" ht="13.5" thickBot="1">
      <c r="A41">
        <f t="shared" si="2"/>
        <v>38</v>
      </c>
      <c r="B41" s="55">
        <f t="shared" si="3"/>
        <v>38</v>
      </c>
      <c r="C41" s="42" t="s">
        <v>204</v>
      </c>
      <c r="D41" s="92" t="s">
        <v>63</v>
      </c>
      <c r="E41" s="87">
        <f>'D14-15'!I49</f>
        <v>19</v>
      </c>
      <c r="F41" s="80">
        <f>'D14-15'!K49</f>
        <v>0</v>
      </c>
      <c r="G41" s="85">
        <f>'D14-15'!M49</f>
        <v>0</v>
      </c>
      <c r="H41" s="80">
        <f>'D14-15'!O49</f>
        <v>0</v>
      </c>
      <c r="I41" s="85">
        <f>'D14-15'!Q49</f>
        <v>0</v>
      </c>
      <c r="J41" s="80">
        <f>'D14-15'!S49</f>
        <v>0</v>
      </c>
      <c r="K41" s="115">
        <f>SUM(E41:J41)</f>
        <v>19</v>
      </c>
      <c r="L41" s="117">
        <f>LARGE(E41:J41,1)+LARGE(E41:J41,2)+LARGE(E41:J41,3)</f>
        <v>19</v>
      </c>
      <c r="M41" s="122">
        <f>LARGE(E41:J41,4)</f>
        <v>0</v>
      </c>
      <c r="N41" s="120">
        <f>LARGE(E41:J41,5)</f>
        <v>0</v>
      </c>
    </row>
    <row r="42" spans="1:14" ht="13.5" thickBot="1">
      <c r="A42">
        <f t="shared" si="2"/>
        <v>39</v>
      </c>
      <c r="B42" s="55">
        <f t="shared" si="3"/>
        <v>39</v>
      </c>
      <c r="C42" s="42" t="s">
        <v>172</v>
      </c>
      <c r="D42" s="92" t="s">
        <v>124</v>
      </c>
      <c r="E42" s="87">
        <v>0</v>
      </c>
      <c r="F42" s="80">
        <f>'D14-15'!K48</f>
        <v>0</v>
      </c>
      <c r="G42" s="85">
        <f>'D14-15'!M48</f>
        <v>0</v>
      </c>
      <c r="H42" s="80">
        <f>'D14-15'!O48</f>
        <v>0</v>
      </c>
      <c r="I42" s="85">
        <f>'D14-15'!Q48</f>
        <v>0</v>
      </c>
      <c r="J42" s="80">
        <f>'D14-15'!S48</f>
        <v>0</v>
      </c>
      <c r="K42" s="115">
        <f>SUM(E42:J42)</f>
        <v>0</v>
      </c>
      <c r="L42" s="117">
        <f>LARGE(E42:J42,1)+LARGE(E42:J42,2)+LARGE(E42:J42,3)</f>
        <v>0</v>
      </c>
      <c r="M42" s="122">
        <f>LARGE(E42:J42,4)</f>
        <v>0</v>
      </c>
      <c r="N42" s="120">
        <f>LARGE(E42:J42,5)</f>
        <v>0</v>
      </c>
    </row>
    <row r="43" spans="1:14" ht="13.5" thickBot="1">
      <c r="A43">
        <f t="shared" si="2"/>
        <v>40</v>
      </c>
      <c r="B43" s="55">
        <f t="shared" si="3"/>
        <v>40</v>
      </c>
      <c r="C43" s="42" t="s">
        <v>174</v>
      </c>
      <c r="D43" s="92" t="s">
        <v>61</v>
      </c>
      <c r="E43" s="87">
        <f>'D14-15'!I50</f>
        <v>0</v>
      </c>
      <c r="F43" s="80">
        <f>'D14-15'!K50</f>
        <v>0</v>
      </c>
      <c r="G43" s="85">
        <f>'D14-15'!M50</f>
        <v>0</v>
      </c>
      <c r="H43" s="80">
        <f>'D14-15'!O50</f>
        <v>0</v>
      </c>
      <c r="I43" s="85">
        <f>'D14-15'!Q50</f>
        <v>0</v>
      </c>
      <c r="J43" s="80">
        <f>'D14-15'!S50</f>
        <v>0</v>
      </c>
      <c r="K43" s="115">
        <f>SUM(E43:J43)</f>
        <v>0</v>
      </c>
      <c r="L43" s="117">
        <f>LARGE(E43:J43,1)+LARGE(E43:J43,2)+LARGE(E43:J43,3)</f>
        <v>0</v>
      </c>
      <c r="M43" s="122">
        <f>LARGE(E43:J43,4)</f>
        <v>0</v>
      </c>
      <c r="N43" s="120">
        <f>LARGE(E43:J43,5)</f>
        <v>0</v>
      </c>
    </row>
    <row r="44" spans="1:14" ht="13.5" thickBot="1">
      <c r="A44">
        <f t="shared" si="2"/>
        <v>41</v>
      </c>
      <c r="B44" s="55">
        <f t="shared" si="3"/>
        <v>41</v>
      </c>
      <c r="C44" s="42" t="s">
        <v>176</v>
      </c>
      <c r="D44" s="92" t="s">
        <v>60</v>
      </c>
      <c r="E44" s="87">
        <f>'D14-15'!I51</f>
        <v>0</v>
      </c>
      <c r="F44" s="80">
        <f>'D14-15'!K51</f>
        <v>0</v>
      </c>
      <c r="G44" s="85">
        <f>'D14-15'!M51</f>
        <v>0</v>
      </c>
      <c r="H44" s="80">
        <f>'D14-15'!O51</f>
        <v>0</v>
      </c>
      <c r="I44" s="85">
        <f>'D14-15'!Q51</f>
        <v>0</v>
      </c>
      <c r="J44" s="80">
        <f>'D14-15'!S51</f>
        <v>0</v>
      </c>
      <c r="K44" s="115">
        <f>SUM(E44:J44)</f>
        <v>0</v>
      </c>
      <c r="L44" s="117">
        <f>LARGE(E44:J44,1)+LARGE(E44:J44,2)+LARGE(E44:J44,3)</f>
        <v>0</v>
      </c>
      <c r="M44" s="122">
        <f>LARGE(E44:J44,4)</f>
        <v>0</v>
      </c>
      <c r="N44" s="120">
        <f>LARGE(E44:J44,5)</f>
        <v>0</v>
      </c>
    </row>
    <row r="45" spans="1:14" ht="13.5" thickBot="1">
      <c r="A45">
        <f t="shared" si="2"/>
        <v>42</v>
      </c>
      <c r="B45" s="55">
        <f t="shared" si="3"/>
        <v>42</v>
      </c>
      <c r="C45" s="42" t="s">
        <v>203</v>
      </c>
      <c r="D45" s="92" t="s">
        <v>56</v>
      </c>
      <c r="E45" s="87">
        <f>'D14-15'!I46</f>
        <v>0</v>
      </c>
      <c r="F45" s="80">
        <f>'D14-15'!K46</f>
        <v>0</v>
      </c>
      <c r="G45" s="85">
        <f>'D14-15'!M46</f>
        <v>0</v>
      </c>
      <c r="H45" s="80">
        <f>'D14-15'!O46</f>
        <v>0</v>
      </c>
      <c r="I45" s="85">
        <f>'D14-15'!Q46</f>
        <v>0</v>
      </c>
      <c r="J45" s="80">
        <f>'D14-15'!S46</f>
        <v>0</v>
      </c>
      <c r="K45" s="115">
        <f>SUM(E45:J45)</f>
        <v>0</v>
      </c>
      <c r="L45" s="117">
        <f>LARGE(E45:J45,1)+LARGE(E45:J45,2)+LARGE(E45:J45,3)</f>
        <v>0</v>
      </c>
      <c r="M45" s="122">
        <f>LARGE(E45:J45,4)</f>
        <v>0</v>
      </c>
      <c r="N45" s="120">
        <f>LARGE(E45:J45,5)</f>
        <v>0</v>
      </c>
    </row>
    <row r="46" spans="1:14" ht="13.5" thickBot="1">
      <c r="A46">
        <f t="shared" si="2"/>
        <v>43</v>
      </c>
      <c r="B46" s="55">
        <f t="shared" si="3"/>
        <v>43</v>
      </c>
      <c r="C46" s="42" t="s">
        <v>187</v>
      </c>
      <c r="D46" s="92" t="s">
        <v>202</v>
      </c>
      <c r="E46" s="87">
        <f>'D14-15'!I45</f>
        <v>0</v>
      </c>
      <c r="F46" s="80">
        <f>'D14-15'!K45</f>
        <v>0</v>
      </c>
      <c r="G46" s="85">
        <f>'D14-15'!M45</f>
        <v>0</v>
      </c>
      <c r="H46" s="80">
        <f>'D14-15'!O45</f>
        <v>0</v>
      </c>
      <c r="I46" s="85">
        <f>'D14-15'!Q45</f>
        <v>0</v>
      </c>
      <c r="J46" s="80">
        <f>'D14-15'!S45</f>
        <v>0</v>
      </c>
      <c r="K46" s="115">
        <f>SUM(E46:J46)</f>
        <v>0</v>
      </c>
      <c r="L46" s="117">
        <f>LARGE(E46:J46,1)+LARGE(E46:J46,2)+LARGE(E46:J46,3)</f>
        <v>0</v>
      </c>
      <c r="M46" s="122">
        <f>LARGE(E46:J46,4)</f>
        <v>0</v>
      </c>
      <c r="N46" s="120">
        <f>LARGE(E46:J46,5)</f>
        <v>0</v>
      </c>
    </row>
    <row r="47" spans="1:14" ht="13.5" thickBot="1">
      <c r="A47">
        <f t="shared" si="2"/>
        <v>44</v>
      </c>
      <c r="B47" s="55">
        <f t="shared" si="3"/>
        <v>44</v>
      </c>
      <c r="C47" s="42" t="s">
        <v>199</v>
      </c>
      <c r="D47" s="92" t="s">
        <v>67</v>
      </c>
      <c r="E47" s="87">
        <f>'D14-15'!I50</f>
        <v>0</v>
      </c>
      <c r="F47" s="80">
        <f>'D14-15'!K50</f>
        <v>0</v>
      </c>
      <c r="G47" s="85">
        <f>'D14-15'!M50</f>
        <v>0</v>
      </c>
      <c r="H47" s="80">
        <f>'D14-15'!O50</f>
        <v>0</v>
      </c>
      <c r="I47" s="85">
        <f>'D14-15'!Q50</f>
        <v>0</v>
      </c>
      <c r="J47" s="80">
        <f>'D14-15'!S50</f>
        <v>0</v>
      </c>
      <c r="K47" s="115">
        <f>SUM(E47:J47)</f>
        <v>0</v>
      </c>
      <c r="L47" s="117">
        <f>LARGE(E47:J47,1)+LARGE(E47:J47,2)+LARGE(E47:J47,3)</f>
        <v>0</v>
      </c>
      <c r="M47" s="122">
        <f>LARGE(E47:J47,4)</f>
        <v>0</v>
      </c>
      <c r="N47" s="120">
        <f>LARGE(E47:J47,5)</f>
        <v>0</v>
      </c>
    </row>
    <row r="48" spans="1:14" ht="13.5" thickBot="1">
      <c r="A48">
        <f t="shared" si="2"/>
        <v>45</v>
      </c>
      <c r="B48" s="55">
        <f t="shared" si="3"/>
        <v>45</v>
      </c>
      <c r="C48" s="42" t="str">
        <f>'D14-15'!C48</f>
        <v>ARNESSON Laila</v>
      </c>
      <c r="D48" s="92" t="str">
        <f>'D14-15'!D48</f>
        <v>Karlstads SLK</v>
      </c>
      <c r="E48" s="87">
        <f>'D14-15'!I48</f>
        <v>0</v>
      </c>
      <c r="F48" s="80">
        <f>'D14-15'!K48</f>
        <v>0</v>
      </c>
      <c r="G48" s="85">
        <f>'D14-15'!M48</f>
        <v>0</v>
      </c>
      <c r="H48" s="80">
        <f>'D14-15'!O48</f>
        <v>0</v>
      </c>
      <c r="I48" s="85">
        <f>'D14-15'!Q48</f>
        <v>0</v>
      </c>
      <c r="J48" s="80">
        <f>'D14-15'!S48</f>
        <v>0</v>
      </c>
      <c r="K48" s="115">
        <f>SUM(E48:J48)</f>
        <v>0</v>
      </c>
      <c r="L48" s="117">
        <f>LARGE(E48:J48,1)+LARGE(E48:J48,2)+LARGE(E48:J48,3)</f>
        <v>0</v>
      </c>
      <c r="M48" s="122">
        <f>LARGE(E48:J48,4)</f>
        <v>0</v>
      </c>
      <c r="N48" s="120">
        <f>LARGE(E48:J48,5)</f>
        <v>0</v>
      </c>
    </row>
    <row r="49" spans="1:14" ht="13.5" thickBot="1">
      <c r="A49">
        <f t="shared" si="2"/>
        <v>46</v>
      </c>
      <c r="B49" s="55">
        <f t="shared" si="3"/>
        <v>46</v>
      </c>
      <c r="C49" s="42" t="s">
        <v>177</v>
      </c>
      <c r="D49" s="92" t="s">
        <v>59</v>
      </c>
      <c r="E49" s="87">
        <v>0</v>
      </c>
      <c r="F49" s="80">
        <v>0</v>
      </c>
      <c r="G49" s="85">
        <f>'D14-15'!M31</f>
        <v>0</v>
      </c>
      <c r="H49" s="80">
        <f>'D14-15'!O31</f>
        <v>0</v>
      </c>
      <c r="I49" s="85">
        <f>'D14-15'!Q31</f>
        <v>0</v>
      </c>
      <c r="J49" s="80">
        <f>'D14-15'!S31</f>
        <v>0</v>
      </c>
      <c r="K49" s="115">
        <f>SUM(E49:J49)</f>
        <v>0</v>
      </c>
      <c r="L49" s="117">
        <f>LARGE(E49:J49,1)+LARGE(E49:J49,2)+LARGE(E49:J49,3)</f>
        <v>0</v>
      </c>
      <c r="M49" s="122">
        <f>LARGE(E49:J49,4)</f>
        <v>0</v>
      </c>
      <c r="N49" s="120">
        <f>LARGE(E49:J49,5)</f>
        <v>0</v>
      </c>
    </row>
    <row r="50" spans="1:14" ht="13.5" thickBot="1">
      <c r="A50">
        <f t="shared" si="2"/>
        <v>47</v>
      </c>
      <c r="B50" s="55">
        <f t="shared" si="3"/>
        <v>47</v>
      </c>
      <c r="C50" s="42">
        <f>'D14-15'!C52</f>
        <v>0</v>
      </c>
      <c r="D50" s="92">
        <f>'D14-15'!D52</f>
        <v>0</v>
      </c>
      <c r="E50" s="87">
        <f>'D14-15'!I52</f>
        <v>0</v>
      </c>
      <c r="F50" s="80">
        <f>'D14-15'!K52</f>
        <v>0</v>
      </c>
      <c r="G50" s="85">
        <f>'D14-15'!M52</f>
        <v>0</v>
      </c>
      <c r="H50" s="80">
        <f>'D14-15'!O52</f>
        <v>0</v>
      </c>
      <c r="I50" s="85">
        <f>'D14-15'!Q52</f>
        <v>0</v>
      </c>
      <c r="J50" s="80">
        <f>'D14-15'!S52</f>
        <v>0</v>
      </c>
      <c r="K50" s="115">
        <f>SUM(E50:J50)</f>
        <v>0</v>
      </c>
      <c r="L50" s="117">
        <f>LARGE(E50:J50,1)+LARGE(E50:J50,2)+LARGE(E50:J50,3)</f>
        <v>0</v>
      </c>
      <c r="M50" s="122">
        <f>LARGE(E50:J50,4)</f>
        <v>0</v>
      </c>
      <c r="N50" s="120">
        <f>LARGE(E50:J50,5)</f>
        <v>0</v>
      </c>
    </row>
    <row r="51" spans="1:14" ht="13.5" thickBot="1">
      <c r="A51">
        <f t="shared" si="2"/>
        <v>48</v>
      </c>
      <c r="B51" s="55">
        <f t="shared" si="3"/>
        <v>48</v>
      </c>
      <c r="C51" s="42">
        <f>'D14-15'!C53</f>
        <v>0</v>
      </c>
      <c r="D51" s="92">
        <f>'D14-15'!D53</f>
        <v>0</v>
      </c>
      <c r="E51" s="87">
        <f>'D14-15'!I53</f>
        <v>0</v>
      </c>
      <c r="F51" s="80">
        <f>'D14-15'!K53</f>
        <v>0</v>
      </c>
      <c r="G51" s="85">
        <f>'D14-15'!M53</f>
        <v>0</v>
      </c>
      <c r="H51" s="80">
        <f>'D14-15'!O53</f>
        <v>0</v>
      </c>
      <c r="I51" s="85">
        <f>'D14-15'!Q53</f>
        <v>0</v>
      </c>
      <c r="J51" s="80">
        <f>'D14-15'!S53</f>
        <v>0</v>
      </c>
      <c r="K51" s="115">
        <f>SUM(E51:J51)</f>
        <v>0</v>
      </c>
      <c r="L51" s="117">
        <f>LARGE(E51:J51,1)+LARGE(E51:J51,2)+LARGE(E51:J51,3)</f>
        <v>0</v>
      </c>
      <c r="M51" s="122">
        <f>LARGE(E51:J51,4)</f>
        <v>0</v>
      </c>
      <c r="N51" s="120">
        <f>LARGE(E51:J51,5)</f>
        <v>0</v>
      </c>
    </row>
    <row r="52" spans="1:14" ht="13.5" thickBot="1">
      <c r="A52">
        <f t="shared" si="2"/>
        <v>49</v>
      </c>
      <c r="B52" s="55">
        <f t="shared" si="3"/>
        <v>49</v>
      </c>
      <c r="C52" s="42">
        <f>'D14-15'!C54</f>
        <v>0</v>
      </c>
      <c r="D52" s="92">
        <f>'D14-15'!D54</f>
        <v>0</v>
      </c>
      <c r="E52" s="87">
        <f>'D14-15'!I54</f>
        <v>0</v>
      </c>
      <c r="F52" s="80">
        <f>'D14-15'!K54</f>
        <v>0</v>
      </c>
      <c r="G52" s="85">
        <f>'D14-15'!M54</f>
        <v>0</v>
      </c>
      <c r="H52" s="80">
        <f>'D14-15'!O54</f>
        <v>0</v>
      </c>
      <c r="I52" s="85">
        <f>'D14-15'!Q54</f>
        <v>0</v>
      </c>
      <c r="J52" s="80">
        <f>'D14-15'!S54</f>
        <v>0</v>
      </c>
      <c r="K52" s="115">
        <f>SUM(E52:J52)</f>
        <v>0</v>
      </c>
      <c r="L52" s="117">
        <f>LARGE(E52:J52,1)+LARGE(E52:J52,2)+LARGE(E52:J52,3)</f>
        <v>0</v>
      </c>
      <c r="M52" s="122">
        <f>LARGE(E52:J52,4)</f>
        <v>0</v>
      </c>
      <c r="N52" s="120">
        <f>LARGE(E52:J52,5)</f>
        <v>0</v>
      </c>
    </row>
    <row r="53" spans="1:14" ht="13.5" thickBot="1">
      <c r="A53">
        <f t="shared" si="2"/>
        <v>50</v>
      </c>
      <c r="B53" s="55">
        <f t="shared" si="3"/>
        <v>50</v>
      </c>
      <c r="C53" s="42">
        <f>'D14-15'!C55</f>
        <v>0</v>
      </c>
      <c r="D53" s="92">
        <f>'D14-15'!D55</f>
        <v>0</v>
      </c>
      <c r="E53" s="87">
        <f>'D14-15'!I55</f>
        <v>0</v>
      </c>
      <c r="F53" s="80">
        <f>'D14-15'!K55</f>
        <v>0</v>
      </c>
      <c r="G53" s="85">
        <f>'D14-15'!M55</f>
        <v>0</v>
      </c>
      <c r="H53" s="80">
        <f>'D14-15'!O55</f>
        <v>0</v>
      </c>
      <c r="I53" s="85">
        <f>'D14-15'!Q55</f>
        <v>0</v>
      </c>
      <c r="J53" s="80">
        <f>'D14-15'!S55</f>
        <v>0</v>
      </c>
      <c r="K53" s="115">
        <f>SUM(E53:J53)</f>
        <v>0</v>
      </c>
      <c r="L53" s="117">
        <f>LARGE(E53:J53,1)+LARGE(E53:J53,2)+LARGE(E53:J53,3)</f>
        <v>0</v>
      </c>
      <c r="M53" s="122">
        <f>LARGE(E53:J53,4)</f>
        <v>0</v>
      </c>
      <c r="N53" s="120">
        <f>LARGE(E53:J53,5)</f>
        <v>0</v>
      </c>
    </row>
    <row r="54" spans="1:14" ht="13.5" thickBot="1">
      <c r="A54">
        <f t="shared" si="2"/>
        <v>51</v>
      </c>
      <c r="B54" s="55">
        <f t="shared" si="3"/>
        <v>51</v>
      </c>
      <c r="C54" s="42">
        <f>'D14-15'!C56</f>
        <v>0</v>
      </c>
      <c r="D54" s="92">
        <f>'D14-15'!D56</f>
        <v>0</v>
      </c>
      <c r="E54" s="87">
        <f>'D14-15'!I56</f>
        <v>0</v>
      </c>
      <c r="F54" s="80">
        <f>'D14-15'!K56</f>
        <v>0</v>
      </c>
      <c r="G54" s="85">
        <f>'D14-15'!M56</f>
        <v>0</v>
      </c>
      <c r="H54" s="80">
        <f>'D14-15'!O56</f>
        <v>0</v>
      </c>
      <c r="I54" s="85">
        <f>'D14-15'!Q56</f>
        <v>0</v>
      </c>
      <c r="J54" s="80">
        <f>'D14-15'!S56</f>
        <v>0</v>
      </c>
      <c r="K54" s="115">
        <f>SUM(E54:J54)</f>
        <v>0</v>
      </c>
      <c r="L54" s="117">
        <f>LARGE(E54:J54,1)+LARGE(E54:J54,2)+LARGE(E54:J54,3)</f>
        <v>0</v>
      </c>
      <c r="M54" s="122">
        <f>LARGE(E54:J54,4)</f>
        <v>0</v>
      </c>
      <c r="N54" s="120">
        <f>LARGE(E54:J54,5)</f>
        <v>0</v>
      </c>
    </row>
    <row r="55" spans="1:14" ht="13.5" thickBot="1">
      <c r="A55">
        <f t="shared" si="2"/>
        <v>52</v>
      </c>
      <c r="B55" s="55">
        <f t="shared" si="3"/>
        <v>52</v>
      </c>
      <c r="C55" s="42">
        <f>'D14-15'!C57</f>
        <v>0</v>
      </c>
      <c r="D55" s="92">
        <f>'D14-15'!D57</f>
        <v>0</v>
      </c>
      <c r="E55" s="87">
        <f>'D14-15'!I57</f>
        <v>0</v>
      </c>
      <c r="F55" s="80">
        <f>'D14-15'!K57</f>
        <v>0</v>
      </c>
      <c r="G55" s="85">
        <f>'D14-15'!M57</f>
        <v>0</v>
      </c>
      <c r="H55" s="80">
        <f>'D14-15'!O57</f>
        <v>0</v>
      </c>
      <c r="I55" s="85">
        <f>'D14-15'!Q57</f>
        <v>0</v>
      </c>
      <c r="J55" s="80">
        <f>'D14-15'!S57</f>
        <v>0</v>
      </c>
      <c r="K55" s="115">
        <f>SUM(E55:J55)</f>
        <v>0</v>
      </c>
      <c r="L55" s="117">
        <f>LARGE(E55:J55,1)+LARGE(E55:J55,2)+LARGE(E55:J55,3)</f>
        <v>0</v>
      </c>
      <c r="M55" s="122">
        <f>LARGE(E55:J55,4)</f>
        <v>0</v>
      </c>
      <c r="N55" s="120">
        <f>LARGE(E55:J55,5)</f>
        <v>0</v>
      </c>
    </row>
    <row r="56" spans="1:14" ht="13.5" thickBot="1">
      <c r="A56">
        <f t="shared" si="2"/>
        <v>53</v>
      </c>
      <c r="B56" s="55">
        <f t="shared" si="3"/>
        <v>53</v>
      </c>
      <c r="C56" s="42">
        <f>'D14-15'!C58</f>
        <v>0</v>
      </c>
      <c r="D56" s="92">
        <f>'D14-15'!D58</f>
        <v>0</v>
      </c>
      <c r="E56" s="87">
        <f>'D14-15'!I58</f>
        <v>0</v>
      </c>
      <c r="F56" s="80">
        <f>'D14-15'!K58</f>
        <v>0</v>
      </c>
      <c r="G56" s="85">
        <f>'D14-15'!M58</f>
        <v>0</v>
      </c>
      <c r="H56" s="80">
        <f>'D14-15'!O58</f>
        <v>0</v>
      </c>
      <c r="I56" s="85">
        <f>'D14-15'!Q58</f>
        <v>0</v>
      </c>
      <c r="J56" s="80">
        <f>'D14-15'!S58</f>
        <v>0</v>
      </c>
      <c r="K56" s="115">
        <f>SUM(E56:J56)</f>
        <v>0</v>
      </c>
      <c r="L56" s="117">
        <f>LARGE(E56:J56,1)+LARGE(E56:J56,2)+LARGE(E56:J56,3)</f>
        <v>0</v>
      </c>
      <c r="M56" s="122">
        <f>LARGE(E56:J56,4)</f>
        <v>0</v>
      </c>
      <c r="N56" s="120">
        <f>LARGE(E56:J56,5)</f>
        <v>0</v>
      </c>
    </row>
    <row r="57" spans="1:14" ht="13.5" thickBot="1">
      <c r="A57">
        <f t="shared" si="2"/>
        <v>54</v>
      </c>
      <c r="B57" s="55">
        <f t="shared" si="3"/>
        <v>54</v>
      </c>
      <c r="C57" s="42">
        <f>'D14-15'!C59</f>
        <v>0</v>
      </c>
      <c r="D57" s="92">
        <f>'D14-15'!D59</f>
        <v>0</v>
      </c>
      <c r="E57" s="87">
        <f>'D14-15'!I59</f>
        <v>0</v>
      </c>
      <c r="F57" s="80">
        <f>'D14-15'!K59</f>
        <v>0</v>
      </c>
      <c r="G57" s="85">
        <f>'D14-15'!M59</f>
        <v>0</v>
      </c>
      <c r="H57" s="80">
        <f>'D14-15'!O59</f>
        <v>0</v>
      </c>
      <c r="I57" s="85">
        <f>'D14-15'!Q59</f>
        <v>0</v>
      </c>
      <c r="J57" s="80">
        <f>'D14-15'!S59</f>
        <v>0</v>
      </c>
      <c r="K57" s="115">
        <f>SUM(E57:J57)</f>
        <v>0</v>
      </c>
      <c r="L57" s="117">
        <f>LARGE(E57:J57,1)+LARGE(E57:J57,2)+LARGE(E57:J57,3)</f>
        <v>0</v>
      </c>
      <c r="M57" s="122">
        <f>LARGE(E57:J57,4)</f>
        <v>0</v>
      </c>
      <c r="N57" s="120">
        <f>LARGE(E57:J57,5)</f>
        <v>0</v>
      </c>
    </row>
    <row r="58" spans="1:14" ht="13.5" thickBot="1">
      <c r="A58">
        <f t="shared" si="2"/>
        <v>55</v>
      </c>
      <c r="B58" s="55">
        <f t="shared" si="3"/>
        <v>55</v>
      </c>
      <c r="C58" s="42">
        <f>'D14-15'!C60</f>
        <v>0</v>
      </c>
      <c r="D58" s="92">
        <f>'D14-15'!D60</f>
        <v>0</v>
      </c>
      <c r="E58" s="87">
        <f>'D14-15'!I60</f>
        <v>0</v>
      </c>
      <c r="F58" s="80">
        <f>'D14-15'!K60</f>
        <v>0</v>
      </c>
      <c r="G58" s="85">
        <f>'D14-15'!M60</f>
        <v>0</v>
      </c>
      <c r="H58" s="80">
        <f>'D14-15'!O60</f>
        <v>0</v>
      </c>
      <c r="I58" s="85">
        <f>'D14-15'!Q60</f>
        <v>0</v>
      </c>
      <c r="J58" s="80">
        <f>'D14-15'!S60</f>
        <v>0</v>
      </c>
      <c r="K58" s="115">
        <f>SUM(E58:J58)</f>
        <v>0</v>
      </c>
      <c r="L58" s="117">
        <f>LARGE(E58:J58,1)+LARGE(E58:J58,2)+LARGE(E58:J58,3)</f>
        <v>0</v>
      </c>
      <c r="M58" s="122">
        <f>LARGE(E58:J58,4)</f>
        <v>0</v>
      </c>
      <c r="N58" s="120">
        <f>LARGE(E58:J58,5)</f>
        <v>0</v>
      </c>
    </row>
    <row r="59" spans="1:14" ht="13.5" thickBot="1">
      <c r="A59">
        <f t="shared" si="2"/>
        <v>56</v>
      </c>
      <c r="B59" s="55">
        <f t="shared" si="3"/>
        <v>56</v>
      </c>
      <c r="C59" s="42">
        <f>'D14-15'!C61</f>
        <v>0</v>
      </c>
      <c r="D59" s="92">
        <f>'D14-15'!D61</f>
        <v>0</v>
      </c>
      <c r="E59" s="87">
        <f>'D14-15'!I61</f>
        <v>0</v>
      </c>
      <c r="F59" s="80">
        <f>'D14-15'!K61</f>
        <v>0</v>
      </c>
      <c r="G59" s="85">
        <f>'D14-15'!M61</f>
        <v>0</v>
      </c>
      <c r="H59" s="80">
        <f>'D14-15'!O61</f>
        <v>0</v>
      </c>
      <c r="I59" s="85">
        <f>'D14-15'!Q61</f>
        <v>0</v>
      </c>
      <c r="J59" s="80">
        <f>'D14-15'!S61</f>
        <v>0</v>
      </c>
      <c r="K59" s="115">
        <f>SUM(E59:J59)</f>
        <v>0</v>
      </c>
      <c r="L59" s="117">
        <f>LARGE(E59:J59,1)+LARGE(E59:J59,2)+LARGE(E59:J59,3)</f>
        <v>0</v>
      </c>
      <c r="M59" s="122">
        <f>LARGE(E59:J59,4)</f>
        <v>0</v>
      </c>
      <c r="N59" s="120">
        <f>LARGE(E59:J59,5)</f>
        <v>0</v>
      </c>
    </row>
    <row r="60" spans="1:14" ht="13.5" thickBot="1">
      <c r="A60">
        <f t="shared" si="2"/>
        <v>57</v>
      </c>
      <c r="B60" s="55">
        <f t="shared" si="3"/>
        <v>57</v>
      </c>
      <c r="C60" s="42">
        <f>'D14-15'!C62</f>
        <v>0</v>
      </c>
      <c r="D60" s="92">
        <f>'D14-15'!D62</f>
        <v>0</v>
      </c>
      <c r="E60" s="87">
        <f>'D14-15'!I62</f>
        <v>0</v>
      </c>
      <c r="F60" s="80">
        <f>'D14-15'!K62</f>
        <v>0</v>
      </c>
      <c r="G60" s="85">
        <f>'D14-15'!M62</f>
        <v>0</v>
      </c>
      <c r="H60" s="80">
        <f>'D14-15'!O62</f>
        <v>0</v>
      </c>
      <c r="I60" s="85">
        <f>'D14-15'!Q62</f>
        <v>0</v>
      </c>
      <c r="J60" s="80">
        <f>'D14-15'!S62</f>
        <v>0</v>
      </c>
      <c r="K60" s="115">
        <f>SUM(E60:J60)</f>
        <v>0</v>
      </c>
      <c r="L60" s="117">
        <f>LARGE(E60:J60,1)+LARGE(E60:J60,2)+LARGE(E60:J60,3)</f>
        <v>0</v>
      </c>
      <c r="M60" s="122">
        <f>LARGE(E60:J60,4)</f>
        <v>0</v>
      </c>
      <c r="N60" s="120">
        <f>LARGE(E60:J60,5)</f>
        <v>0</v>
      </c>
    </row>
    <row r="61" spans="1:14" ht="13.5" thickBot="1">
      <c r="A61">
        <f t="shared" si="2"/>
        <v>58</v>
      </c>
      <c r="B61" s="55">
        <f t="shared" si="3"/>
        <v>58</v>
      </c>
      <c r="C61" s="42">
        <f>'D14-15'!C63</f>
        <v>0</v>
      </c>
      <c r="D61" s="92">
        <f>'D14-15'!D63</f>
        <v>0</v>
      </c>
      <c r="E61" s="87">
        <f>'D14-15'!I63</f>
        <v>0</v>
      </c>
      <c r="F61" s="80">
        <f>'D14-15'!K63</f>
        <v>0</v>
      </c>
      <c r="G61" s="85">
        <f>'D14-15'!M63</f>
        <v>0</v>
      </c>
      <c r="H61" s="80">
        <f>'D14-15'!O63</f>
        <v>0</v>
      </c>
      <c r="I61" s="85">
        <f>'D14-15'!Q63</f>
        <v>0</v>
      </c>
      <c r="J61" s="80">
        <f>'D14-15'!S63</f>
        <v>0</v>
      </c>
      <c r="K61" s="115">
        <f>SUM(E61:J61)</f>
        <v>0</v>
      </c>
      <c r="L61" s="117">
        <f>LARGE(E61:J61,1)+LARGE(E61:J61,2)+LARGE(E61:J61,3)</f>
        <v>0</v>
      </c>
      <c r="M61" s="122">
        <f>LARGE(E61:J61,4)</f>
        <v>0</v>
      </c>
      <c r="N61" s="120">
        <f>LARGE(E61:J61,5)</f>
        <v>0</v>
      </c>
    </row>
    <row r="62" spans="1:14" ht="13.5" thickBot="1">
      <c r="A62">
        <f t="shared" si="2"/>
        <v>59</v>
      </c>
      <c r="B62" s="55">
        <f t="shared" si="3"/>
        <v>59</v>
      </c>
      <c r="C62" s="42">
        <f>'D14-15'!C64</f>
        <v>0</v>
      </c>
      <c r="D62" s="92">
        <f>'D14-15'!D64</f>
        <v>0</v>
      </c>
      <c r="E62" s="87">
        <f>'D14-15'!I64</f>
        <v>0</v>
      </c>
      <c r="F62" s="80">
        <f>'D14-15'!K64</f>
        <v>0</v>
      </c>
      <c r="G62" s="85">
        <f>'D14-15'!M64</f>
        <v>0</v>
      </c>
      <c r="H62" s="80">
        <f>'D14-15'!O64</f>
        <v>0</v>
      </c>
      <c r="I62" s="85">
        <f>'D14-15'!Q64</f>
        <v>0</v>
      </c>
      <c r="J62" s="80">
        <f>'D14-15'!S64</f>
        <v>0</v>
      </c>
      <c r="K62" s="115">
        <f>SUM(E62:J62)</f>
        <v>0</v>
      </c>
      <c r="L62" s="117">
        <f>LARGE(E62:J62,1)+LARGE(E62:J62,2)+LARGE(E62:J62,3)</f>
        <v>0</v>
      </c>
      <c r="M62" s="122">
        <f>LARGE(E62:J62,4)</f>
        <v>0</v>
      </c>
      <c r="N62" s="120">
        <f>LARGE(E62:J62,5)</f>
        <v>0</v>
      </c>
    </row>
    <row r="63" spans="1:14" ht="12.75">
      <c r="A63">
        <f t="shared" si="2"/>
        <v>60</v>
      </c>
      <c r="B63" s="55">
        <f t="shared" si="3"/>
        <v>60</v>
      </c>
      <c r="C63" s="42">
        <f>'D14-15'!C65</f>
        <v>0</v>
      </c>
      <c r="D63" s="92">
        <f>'D14-15'!D65</f>
        <v>0</v>
      </c>
      <c r="E63" s="87">
        <f>'D14-15'!I65</f>
        <v>0</v>
      </c>
      <c r="F63" s="80">
        <f>'D14-15'!K65</f>
        <v>0</v>
      </c>
      <c r="G63" s="85">
        <f>'D14-15'!M65</f>
        <v>0</v>
      </c>
      <c r="H63" s="80">
        <f>'D14-15'!O65</f>
        <v>0</v>
      </c>
      <c r="I63" s="85">
        <f>'D14-15'!Q65</f>
        <v>0</v>
      </c>
      <c r="J63" s="80">
        <f>'D14-15'!S65</f>
        <v>0</v>
      </c>
      <c r="K63" s="115">
        <f>SUM(E63:J63)</f>
        <v>0</v>
      </c>
      <c r="L63" s="117">
        <f>LARGE(E63:J63,1)+LARGE(E63:J63,2)+LARGE(E63:J63,3)</f>
        <v>0</v>
      </c>
      <c r="M63" s="122">
        <f>LARGE(E63:J63,4)</f>
        <v>0</v>
      </c>
      <c r="N63" s="120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1" sqref="C41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4" t="s">
        <v>112</v>
      </c>
      <c r="C1" s="95"/>
      <c r="D1" s="95"/>
      <c r="E1" s="142" t="s">
        <v>76</v>
      </c>
      <c r="F1" s="95"/>
      <c r="G1" s="95"/>
      <c r="H1" s="95"/>
      <c r="I1" s="95"/>
      <c r="J1" s="95"/>
      <c r="K1" s="95"/>
    </row>
    <row r="2" spans="2:11" ht="24" customHeight="1" thickBot="1">
      <c r="B2" s="113" t="s">
        <v>70</v>
      </c>
      <c r="C2" s="59"/>
      <c r="D2" s="81"/>
      <c r="E2" s="206" t="str">
        <f>'D14-15'!H3</f>
        <v>Valfjället SL</v>
      </c>
      <c r="F2" s="207"/>
      <c r="G2" s="206" t="str">
        <f>'D14-15'!L3</f>
        <v>Örebro SL</v>
      </c>
      <c r="H2" s="207"/>
      <c r="I2" s="206" t="str">
        <f>'D14-15'!P3</f>
        <v>Örebro SL</v>
      </c>
      <c r="J2" s="207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84" t="s">
        <v>39</v>
      </c>
      <c r="K3" s="124" t="s">
        <v>9</v>
      </c>
      <c r="L3" s="112" t="s">
        <v>68</v>
      </c>
      <c r="M3" s="125" t="s">
        <v>72</v>
      </c>
      <c r="N3" s="125" t="s">
        <v>73</v>
      </c>
    </row>
    <row r="4" spans="1:14" ht="13.5" thickBot="1">
      <c r="A4">
        <v>1</v>
      </c>
      <c r="B4" s="53">
        <v>1</v>
      </c>
      <c r="C4" s="42" t="s">
        <v>96</v>
      </c>
      <c r="D4" s="92" t="s">
        <v>54</v>
      </c>
      <c r="E4" s="87">
        <f>'H14-15'!I5</f>
        <v>100</v>
      </c>
      <c r="F4" s="80">
        <f>'H14-15'!K5</f>
        <v>100</v>
      </c>
      <c r="G4" s="85">
        <f>'H14-15'!M5</f>
        <v>100</v>
      </c>
      <c r="H4" s="80">
        <f>'H14-15'!O5</f>
        <v>0</v>
      </c>
      <c r="I4" s="85">
        <f>'H14-15'!Q5</f>
        <v>100</v>
      </c>
      <c r="J4" s="80">
        <f>'H14-15'!S5</f>
        <v>0</v>
      </c>
      <c r="K4" s="115">
        <f>SUM(E4:J4)</f>
        <v>400</v>
      </c>
      <c r="L4" s="117">
        <f>LARGE(E4:J4,1)+LARGE(E4:J4,2)+LARGE(E4:J4,3)</f>
        <v>300</v>
      </c>
      <c r="M4" s="128">
        <f>LARGE(E4:J4,4)</f>
        <v>100</v>
      </c>
      <c r="N4" s="127">
        <f>LARGE(E4:J4,5)</f>
        <v>0</v>
      </c>
    </row>
    <row r="5" spans="1:14" ht="13.5" thickBot="1">
      <c r="A5">
        <f aca="true" t="shared" si="0" ref="A5:A20">1+A4</f>
        <v>2</v>
      </c>
      <c r="B5" s="55">
        <f aca="true" t="shared" si="1" ref="B5:B36">1+B4</f>
        <v>2</v>
      </c>
      <c r="C5" s="42" t="s">
        <v>97</v>
      </c>
      <c r="D5" s="92" t="s">
        <v>54</v>
      </c>
      <c r="E5" s="87">
        <v>60</v>
      </c>
      <c r="F5" s="80">
        <v>70</v>
      </c>
      <c r="G5" s="85">
        <f>'H14-15'!M6</f>
        <v>80</v>
      </c>
      <c r="H5" s="80">
        <f>'H14-15'!O6</f>
        <v>100</v>
      </c>
      <c r="I5" s="85">
        <f>'H14-15'!Q6</f>
        <v>70</v>
      </c>
      <c r="J5" s="80">
        <f>'H14-15'!S6</f>
        <v>100</v>
      </c>
      <c r="K5" s="115">
        <f>SUM(E5:J5)</f>
        <v>480</v>
      </c>
      <c r="L5" s="117">
        <f>LARGE(E5:J5,1)+LARGE(E5:J5,2)+LARGE(E5:J5,3)</f>
        <v>280</v>
      </c>
      <c r="M5" s="128">
        <f>LARGE(E5:J5,4)</f>
        <v>70</v>
      </c>
      <c r="N5" s="127">
        <f>LARGE(E5:J5,5)</f>
        <v>70</v>
      </c>
    </row>
    <row r="6" spans="1:14" ht="13.5" thickBot="1">
      <c r="A6">
        <f t="shared" si="0"/>
        <v>3</v>
      </c>
      <c r="B6" s="55">
        <f t="shared" si="1"/>
        <v>3</v>
      </c>
      <c r="C6" s="42" t="s">
        <v>117</v>
      </c>
      <c r="D6" s="92" t="s">
        <v>56</v>
      </c>
      <c r="E6" s="87">
        <f>'H14-15'!I9</f>
        <v>0</v>
      </c>
      <c r="F6" s="80">
        <f>'H14-15'!K9</f>
        <v>60</v>
      </c>
      <c r="G6" s="85">
        <f>'H14-15'!M9</f>
        <v>60</v>
      </c>
      <c r="H6" s="80">
        <f>'H14-15'!O9</f>
        <v>70</v>
      </c>
      <c r="I6" s="85">
        <f>'H14-15'!Q9</f>
        <v>80</v>
      </c>
      <c r="J6" s="80">
        <f>'H14-15'!S9</f>
        <v>80</v>
      </c>
      <c r="K6" s="115">
        <f>SUM(E6:J6)</f>
        <v>350</v>
      </c>
      <c r="L6" s="117">
        <f>LARGE(E6:J6,1)+LARGE(E6:J6,2)+LARGE(E6:J6,3)</f>
        <v>230</v>
      </c>
      <c r="M6" s="128">
        <f>LARGE(E6:J6,4)</f>
        <v>60</v>
      </c>
      <c r="N6" s="127">
        <f>LARGE(E6:J6,5)</f>
        <v>60</v>
      </c>
    </row>
    <row r="7" spans="1:14" ht="13.5" thickBot="1">
      <c r="A7">
        <f t="shared" si="0"/>
        <v>4</v>
      </c>
      <c r="B7" s="55">
        <f t="shared" si="1"/>
        <v>4</v>
      </c>
      <c r="C7" s="42" t="s">
        <v>101</v>
      </c>
      <c r="D7" s="92" t="s">
        <v>64</v>
      </c>
      <c r="E7" s="87">
        <v>80</v>
      </c>
      <c r="F7" s="80">
        <v>55</v>
      </c>
      <c r="G7" s="85">
        <f>'H14-15'!M8</f>
        <v>70</v>
      </c>
      <c r="H7" s="80">
        <f>'H14-15'!O8</f>
        <v>80</v>
      </c>
      <c r="I7" s="85">
        <f>'H14-15'!Q8</f>
        <v>0</v>
      </c>
      <c r="J7" s="80">
        <f>'H14-15'!S8</f>
        <v>33</v>
      </c>
      <c r="K7" s="115">
        <f>SUM(E7:J7)</f>
        <v>318</v>
      </c>
      <c r="L7" s="117">
        <f>LARGE(E7:J7,1)+LARGE(E7:J7,2)+LARGE(E7:J7,3)</f>
        <v>230</v>
      </c>
      <c r="M7" s="128">
        <f>LARGE(E7:J7,4)</f>
        <v>55</v>
      </c>
      <c r="N7" s="127">
        <f>LARGE(E7:J7,5)</f>
        <v>33</v>
      </c>
    </row>
    <row r="8" spans="1:14" ht="13.5" thickBot="1">
      <c r="A8">
        <f t="shared" si="0"/>
        <v>5</v>
      </c>
      <c r="B8" s="55">
        <f t="shared" si="1"/>
        <v>5</v>
      </c>
      <c r="C8" s="42" t="s">
        <v>118</v>
      </c>
      <c r="D8" s="92" t="s">
        <v>63</v>
      </c>
      <c r="E8" s="87">
        <v>44</v>
      </c>
      <c r="F8" s="80">
        <v>48</v>
      </c>
      <c r="G8" s="85">
        <f>'H14-15'!M14</f>
        <v>48</v>
      </c>
      <c r="H8" s="80">
        <f>'H14-15'!O14</f>
        <v>48</v>
      </c>
      <c r="I8" s="85">
        <f>'H14-15'!Q14</f>
        <v>60</v>
      </c>
      <c r="J8" s="80">
        <f>'H14-15'!S14</f>
        <v>70</v>
      </c>
      <c r="K8" s="115">
        <f>SUM(E8:J8)</f>
        <v>318</v>
      </c>
      <c r="L8" s="117">
        <f>LARGE(E8:J8,1)+LARGE(E8:J8,2)+LARGE(E8:J8,3)</f>
        <v>178</v>
      </c>
      <c r="M8" s="128">
        <f>LARGE(E8:J8,4)</f>
        <v>48</v>
      </c>
      <c r="N8" s="127">
        <f>LARGE(E8:J8,5)</f>
        <v>48</v>
      </c>
    </row>
    <row r="9" spans="1:14" ht="13.5" thickBot="1">
      <c r="A9">
        <f t="shared" si="0"/>
        <v>6</v>
      </c>
      <c r="B9" s="55">
        <f t="shared" si="1"/>
        <v>6</v>
      </c>
      <c r="C9" s="42" t="s">
        <v>90</v>
      </c>
      <c r="D9" s="92" t="s">
        <v>57</v>
      </c>
      <c r="E9" s="87">
        <v>40</v>
      </c>
      <c r="F9" s="80">
        <v>42</v>
      </c>
      <c r="G9" s="85">
        <f>'H14-15'!M15</f>
        <v>44</v>
      </c>
      <c r="H9" s="80">
        <f>'H14-15'!O15</f>
        <v>55</v>
      </c>
      <c r="I9" s="85">
        <f>'H14-15'!Q15</f>
        <v>46</v>
      </c>
      <c r="J9" s="80">
        <f>'H14-15'!S15</f>
        <v>60</v>
      </c>
      <c r="K9" s="115">
        <f>SUM(E9:J9)</f>
        <v>287</v>
      </c>
      <c r="L9" s="117">
        <f>LARGE(E9:J9,1)+LARGE(E9:J9,2)+LARGE(E9:J9,3)</f>
        <v>161</v>
      </c>
      <c r="M9" s="128">
        <f>LARGE(E9:J9,4)</f>
        <v>44</v>
      </c>
      <c r="N9" s="127">
        <f>LARGE(E9:J9,5)</f>
        <v>42</v>
      </c>
    </row>
    <row r="10" spans="1:14" ht="13.5" thickBot="1">
      <c r="A10">
        <f t="shared" si="0"/>
        <v>7</v>
      </c>
      <c r="B10" s="55">
        <f t="shared" si="1"/>
        <v>7</v>
      </c>
      <c r="C10" s="42" t="s">
        <v>95</v>
      </c>
      <c r="D10" s="92" t="s">
        <v>56</v>
      </c>
      <c r="E10" s="87">
        <v>55</v>
      </c>
      <c r="F10" s="80">
        <v>50</v>
      </c>
      <c r="G10" s="85">
        <f>'H14-15'!M13</f>
        <v>50</v>
      </c>
      <c r="H10" s="80">
        <f>'H14-15'!O13</f>
        <v>50</v>
      </c>
      <c r="I10" s="85">
        <f>'H14-15'!Q13</f>
        <v>55</v>
      </c>
      <c r="J10" s="80">
        <f>'H14-15'!S13</f>
        <v>50</v>
      </c>
      <c r="K10" s="115">
        <f>SUM(E10:J10)</f>
        <v>310</v>
      </c>
      <c r="L10" s="117">
        <f>LARGE(E10:J10,1)+LARGE(E10:J10,2)+LARGE(E10:J10,3)</f>
        <v>160</v>
      </c>
      <c r="M10" s="128">
        <f>LARGE(E10:J10,4)</f>
        <v>50</v>
      </c>
      <c r="N10" s="127">
        <f>LARGE(E10:J10,5)</f>
        <v>50</v>
      </c>
    </row>
    <row r="11" spans="1:14" ht="13.5" thickBot="1">
      <c r="A11">
        <f t="shared" si="0"/>
        <v>8</v>
      </c>
      <c r="B11" s="55">
        <f t="shared" si="1"/>
        <v>8</v>
      </c>
      <c r="C11" s="42" t="s">
        <v>148</v>
      </c>
      <c r="D11" s="92" t="s">
        <v>124</v>
      </c>
      <c r="E11" s="87">
        <f>'H14-15'!I10</f>
        <v>50</v>
      </c>
      <c r="F11" s="80">
        <f>'H14-15'!K10</f>
        <v>25</v>
      </c>
      <c r="G11" s="85">
        <f>'H14-15'!M10</f>
        <v>42</v>
      </c>
      <c r="H11" s="80">
        <f>'H14-15'!O10</f>
        <v>35</v>
      </c>
      <c r="I11" s="85">
        <f>'H14-15'!Q10</f>
        <v>50</v>
      </c>
      <c r="J11" s="80">
        <f>'H14-15'!S10</f>
        <v>55</v>
      </c>
      <c r="K11" s="115">
        <f>SUM(E11:J11)</f>
        <v>257</v>
      </c>
      <c r="L11" s="117">
        <f>LARGE(E11:J11,1)+LARGE(E11:J11,2)+LARGE(E11:J11,3)</f>
        <v>155</v>
      </c>
      <c r="M11" s="128">
        <f>LARGE(E11:J11,4)</f>
        <v>42</v>
      </c>
      <c r="N11" s="127">
        <f>LARGE(E11:J11,5)</f>
        <v>35</v>
      </c>
    </row>
    <row r="12" spans="1:14" ht="12.75">
      <c r="A12">
        <f t="shared" si="0"/>
        <v>9</v>
      </c>
      <c r="B12" s="55">
        <f t="shared" si="1"/>
        <v>9</v>
      </c>
      <c r="C12" s="42" t="s">
        <v>121</v>
      </c>
      <c r="D12" s="92" t="s">
        <v>20</v>
      </c>
      <c r="E12" s="87">
        <v>70</v>
      </c>
      <c r="F12" s="80">
        <v>80</v>
      </c>
      <c r="G12" s="85">
        <f>'H14-15'!M7</f>
        <v>0</v>
      </c>
      <c r="H12" s="80">
        <f>'H14-15'!O7</f>
        <v>0</v>
      </c>
      <c r="I12" s="85">
        <f>'H14-15'!Q7</f>
        <v>0</v>
      </c>
      <c r="J12" s="80">
        <f>'H14-15'!S7</f>
        <v>0</v>
      </c>
      <c r="K12" s="115">
        <f>SUM(E12:J12)</f>
        <v>150</v>
      </c>
      <c r="L12" s="117">
        <f>LARGE(E12:J12,1)+LARGE(E12:J12,2)+LARGE(E12:J12,3)</f>
        <v>150</v>
      </c>
      <c r="M12" s="128">
        <f>LARGE(E12:J12,4)</f>
        <v>0</v>
      </c>
      <c r="N12" s="127">
        <f>LARGE(E12:J12,5)</f>
        <v>0</v>
      </c>
    </row>
    <row r="13" spans="1:14" ht="13.5" thickBot="1">
      <c r="A13">
        <f t="shared" si="0"/>
        <v>10</v>
      </c>
      <c r="B13" s="55">
        <f t="shared" si="1"/>
        <v>10</v>
      </c>
      <c r="C13" s="215" t="s">
        <v>119</v>
      </c>
      <c r="D13" s="216" t="s">
        <v>62</v>
      </c>
      <c r="E13" s="217">
        <v>48</v>
      </c>
      <c r="F13" s="218">
        <v>39</v>
      </c>
      <c r="G13" s="219">
        <f>'H14-15'!M12</f>
        <v>55</v>
      </c>
      <c r="H13" s="218">
        <f>'H14-15'!O12</f>
        <v>46</v>
      </c>
      <c r="I13" s="219">
        <f>'H14-15'!Q12</f>
        <v>0</v>
      </c>
      <c r="J13" s="218">
        <f>'H14-15'!S12</f>
        <v>46</v>
      </c>
      <c r="K13" s="220">
        <f>SUM(E13:J13)</f>
        <v>234</v>
      </c>
      <c r="L13" s="221">
        <f>LARGE(E13:J13,1)+LARGE(E13:J13,2)+LARGE(E13:J13,3)</f>
        <v>149</v>
      </c>
      <c r="M13" s="222">
        <f>LARGE(E13:J13,4)</f>
        <v>46</v>
      </c>
      <c r="N13" s="223">
        <f>LARGE(E13:J13,5)</f>
        <v>39</v>
      </c>
    </row>
    <row r="14" spans="1:14" ht="13.5" thickBot="1">
      <c r="A14">
        <f t="shared" si="0"/>
        <v>11</v>
      </c>
      <c r="B14" s="55">
        <f t="shared" si="1"/>
        <v>11</v>
      </c>
      <c r="C14" s="42" t="s">
        <v>91</v>
      </c>
      <c r="D14" s="92" t="s">
        <v>63</v>
      </c>
      <c r="E14" s="87">
        <v>44</v>
      </c>
      <c r="F14" s="80">
        <v>46</v>
      </c>
      <c r="G14" s="85">
        <f>'H14-15'!M18</f>
        <v>35</v>
      </c>
      <c r="H14" s="80">
        <f>'H14-15'!O18</f>
        <v>42</v>
      </c>
      <c r="I14" s="85">
        <f>'H14-15'!Q18</f>
        <v>48</v>
      </c>
      <c r="J14" s="80">
        <f>'H14-15'!S18</f>
        <v>44</v>
      </c>
      <c r="K14" s="115">
        <f>SUM(E14:J14)</f>
        <v>259</v>
      </c>
      <c r="L14" s="117">
        <f>LARGE(E14:J14,1)+LARGE(E14:J14,2)+LARGE(E14:J14,3)</f>
        <v>138</v>
      </c>
      <c r="M14" s="128">
        <f>LARGE(E14:J14,4)</f>
        <v>44</v>
      </c>
      <c r="N14" s="127">
        <f>LARGE(E14:J14,5)</f>
        <v>42</v>
      </c>
    </row>
    <row r="15" spans="1:14" ht="13.5" thickBot="1">
      <c r="A15">
        <f t="shared" si="0"/>
        <v>12</v>
      </c>
      <c r="B15" s="55">
        <f t="shared" si="1"/>
        <v>12</v>
      </c>
      <c r="C15" s="42" t="s">
        <v>198</v>
      </c>
      <c r="D15" s="92" t="s">
        <v>20</v>
      </c>
      <c r="E15" s="87">
        <v>46</v>
      </c>
      <c r="F15" s="80">
        <v>44</v>
      </c>
      <c r="G15" s="85">
        <f>'H14-15'!M16</f>
        <v>40</v>
      </c>
      <c r="H15" s="80">
        <f>'H14-15'!O16</f>
        <v>44</v>
      </c>
      <c r="I15" s="85">
        <f>'H14-15'!Q16</f>
        <v>0</v>
      </c>
      <c r="J15" s="80">
        <f>'H14-15'!S16</f>
        <v>40</v>
      </c>
      <c r="K15" s="115">
        <f>SUM(E15:J15)</f>
        <v>214</v>
      </c>
      <c r="L15" s="117">
        <f>LARGE(E15:J15,1)+LARGE(E15:J15,2)+LARGE(E15:J15,3)</f>
        <v>134</v>
      </c>
      <c r="M15" s="128">
        <f>LARGE(E15:J15,4)</f>
        <v>40</v>
      </c>
      <c r="N15" s="127">
        <f>LARGE(E15:J15,5)</f>
        <v>40</v>
      </c>
    </row>
    <row r="16" spans="1:14" ht="13.5" thickBot="1">
      <c r="A16">
        <f t="shared" si="0"/>
        <v>13</v>
      </c>
      <c r="B16" s="55">
        <f t="shared" si="1"/>
        <v>13</v>
      </c>
      <c r="C16" s="42" t="s">
        <v>93</v>
      </c>
      <c r="D16" s="92" t="s">
        <v>61</v>
      </c>
      <c r="E16" s="87">
        <v>38</v>
      </c>
      <c r="F16" s="80">
        <v>40</v>
      </c>
      <c r="G16" s="85">
        <f>'H14-15'!M20</f>
        <v>46</v>
      </c>
      <c r="H16" s="80">
        <f>'H14-15'!O20</f>
        <v>38</v>
      </c>
      <c r="I16" s="85">
        <f>'H14-15'!Q20</f>
        <v>42</v>
      </c>
      <c r="J16" s="80">
        <f>'H14-15'!S20</f>
        <v>36</v>
      </c>
      <c r="K16" s="115">
        <f>SUM(E16:J16)</f>
        <v>240</v>
      </c>
      <c r="L16" s="117">
        <f>LARGE(E16:J16,1)+LARGE(E16:J16,2)+LARGE(E16:J16,3)</f>
        <v>128</v>
      </c>
      <c r="M16" s="128">
        <f>LARGE(E16:J16,4)</f>
        <v>38</v>
      </c>
      <c r="N16" s="127">
        <f>LARGE(E16:J16,5)</f>
        <v>38</v>
      </c>
    </row>
    <row r="17" spans="1:14" ht="13.5" thickBot="1">
      <c r="A17">
        <f t="shared" si="0"/>
        <v>14</v>
      </c>
      <c r="B17" s="55">
        <f t="shared" si="1"/>
        <v>14</v>
      </c>
      <c r="C17" s="42" t="s">
        <v>150</v>
      </c>
      <c r="D17" s="92" t="s">
        <v>20</v>
      </c>
      <c r="E17" s="87">
        <v>31</v>
      </c>
      <c r="F17" s="80">
        <v>37</v>
      </c>
      <c r="G17" s="85">
        <f>'H14-15'!M17</f>
        <v>39</v>
      </c>
      <c r="H17" s="80">
        <f>'H14-15'!O17</f>
        <v>40</v>
      </c>
      <c r="I17" s="85">
        <f>'H14-15'!Q17</f>
        <v>44</v>
      </c>
      <c r="J17" s="80">
        <f>'H14-15'!S17</f>
        <v>42</v>
      </c>
      <c r="K17" s="115">
        <f>SUM(E17:J17)</f>
        <v>233</v>
      </c>
      <c r="L17" s="117">
        <f>LARGE(E17:J17,1)+LARGE(E17:J17,2)+LARGE(E17:J17,3)</f>
        <v>126</v>
      </c>
      <c r="M17" s="128">
        <f>LARGE(E17:J17,4)</f>
        <v>39</v>
      </c>
      <c r="N17" s="127">
        <f>LARGE(E17:J17,5)</f>
        <v>37</v>
      </c>
    </row>
    <row r="18" spans="1:14" ht="13.5" thickBot="1">
      <c r="A18">
        <f t="shared" si="0"/>
        <v>15</v>
      </c>
      <c r="B18" s="55">
        <f t="shared" si="1"/>
        <v>15</v>
      </c>
      <c r="C18" s="42" t="s">
        <v>92</v>
      </c>
      <c r="D18" s="92" t="s">
        <v>64</v>
      </c>
      <c r="E18" s="87">
        <v>37</v>
      </c>
      <c r="F18" s="80">
        <v>34</v>
      </c>
      <c r="G18" s="85">
        <f>'H14-15'!M21</f>
        <v>36</v>
      </c>
      <c r="H18" s="80">
        <f>'H14-15'!O21</f>
        <v>39</v>
      </c>
      <c r="I18" s="85">
        <f>'H14-15'!Q21</f>
        <v>40</v>
      </c>
      <c r="J18" s="80">
        <f>'H14-15'!S21</f>
        <v>39</v>
      </c>
      <c r="K18" s="115">
        <f>SUM(E18:J18)</f>
        <v>225</v>
      </c>
      <c r="L18" s="117">
        <f>LARGE(E18:J18,1)+LARGE(E18:J18,2)+LARGE(E18:J18,3)</f>
        <v>118</v>
      </c>
      <c r="M18" s="128">
        <f>LARGE(E18:J18,4)</f>
        <v>37</v>
      </c>
      <c r="N18" s="127">
        <f>LARGE(E18:J18,5)</f>
        <v>36</v>
      </c>
    </row>
    <row r="19" spans="1:14" ht="13.5" thickBot="1">
      <c r="A19">
        <f t="shared" si="0"/>
        <v>16</v>
      </c>
      <c r="B19" s="55">
        <f t="shared" si="1"/>
        <v>16</v>
      </c>
      <c r="C19" s="42" t="s">
        <v>151</v>
      </c>
      <c r="D19" s="92" t="s">
        <v>20</v>
      </c>
      <c r="E19" s="87">
        <v>34</v>
      </c>
      <c r="F19" s="80">
        <v>36</v>
      </c>
      <c r="G19" s="85">
        <f>'H14-15'!M23</f>
        <v>38</v>
      </c>
      <c r="H19" s="80">
        <f>'H14-15'!O23</f>
        <v>31</v>
      </c>
      <c r="I19" s="85">
        <f>'H14-15'!Q23</f>
        <v>39</v>
      </c>
      <c r="J19" s="80">
        <f>'H14-15'!S23</f>
        <v>37</v>
      </c>
      <c r="K19" s="115">
        <f>SUM(E19:J19)</f>
        <v>215</v>
      </c>
      <c r="L19" s="117">
        <f>LARGE(E19:J19,1)+LARGE(E19:J19,2)+LARGE(E19:J19,3)</f>
        <v>114</v>
      </c>
      <c r="M19" s="128">
        <f>LARGE(E19:J19,4)</f>
        <v>36</v>
      </c>
      <c r="N19" s="127">
        <f>LARGE(E19:J19,5)</f>
        <v>34</v>
      </c>
    </row>
    <row r="20" spans="1:14" ht="13.5" thickBot="1">
      <c r="A20">
        <f t="shared" si="0"/>
        <v>17</v>
      </c>
      <c r="B20" s="55">
        <f t="shared" si="1"/>
        <v>17</v>
      </c>
      <c r="C20" s="42" t="s">
        <v>192</v>
      </c>
      <c r="D20" s="92" t="s">
        <v>100</v>
      </c>
      <c r="E20" s="87">
        <f>'H14-15'!I26</f>
        <v>29</v>
      </c>
      <c r="F20" s="80">
        <f>'H14-15'!K26</f>
        <v>33</v>
      </c>
      <c r="G20" s="85">
        <f>'H14-15'!M26</f>
        <v>37</v>
      </c>
      <c r="H20" s="80">
        <f>'H14-15'!O26</f>
        <v>37</v>
      </c>
      <c r="I20" s="85">
        <f>'H14-15'!Q26</f>
        <v>37</v>
      </c>
      <c r="J20" s="80">
        <f>'H14-15'!S26</f>
        <v>38</v>
      </c>
      <c r="K20" s="115">
        <f>SUM(E20:J20)</f>
        <v>211</v>
      </c>
      <c r="L20" s="117">
        <f>LARGE(E20:J20,1)+LARGE(E20:J20,2)+LARGE(E20:J20,3)</f>
        <v>112</v>
      </c>
      <c r="M20" s="128">
        <f>LARGE(E20:J20,4)</f>
        <v>37</v>
      </c>
      <c r="N20" s="127">
        <f>LARGE(E20:J20,5)</f>
        <v>33</v>
      </c>
    </row>
    <row r="21" spans="1:14" ht="13.5" thickBot="1">
      <c r="A21">
        <f aca="true" t="shared" si="2" ref="A21:A36">1+A20</f>
        <v>18</v>
      </c>
      <c r="B21" s="55">
        <f t="shared" si="1"/>
        <v>18</v>
      </c>
      <c r="C21" s="42" t="s">
        <v>185</v>
      </c>
      <c r="D21" s="92" t="s">
        <v>67</v>
      </c>
      <c r="E21" s="87">
        <v>0</v>
      </c>
      <c r="F21" s="80">
        <v>0</v>
      </c>
      <c r="G21" s="85">
        <f>'H14-15'!M22</f>
        <v>0</v>
      </c>
      <c r="H21" s="80">
        <f>'H14-15'!O22</f>
        <v>60</v>
      </c>
      <c r="I21" s="85">
        <f>'H14-15'!Q22</f>
        <v>0</v>
      </c>
      <c r="J21" s="80">
        <f>'H14-15'!S22</f>
        <v>48</v>
      </c>
      <c r="K21" s="115">
        <f>SUM(E21:J21)</f>
        <v>108</v>
      </c>
      <c r="L21" s="117">
        <f>LARGE(E21:J21,1)+LARGE(E21:J21,2)+LARGE(E21:J21,3)</f>
        <v>108</v>
      </c>
      <c r="M21" s="128">
        <f>LARGE(E21:J21,4)</f>
        <v>0</v>
      </c>
      <c r="N21" s="127">
        <f>LARGE(E21:J21,5)</f>
        <v>0</v>
      </c>
    </row>
    <row r="22" spans="1:14" ht="13.5" thickBot="1">
      <c r="A22">
        <f t="shared" si="2"/>
        <v>19</v>
      </c>
      <c r="B22" s="55">
        <f t="shared" si="1"/>
        <v>19</v>
      </c>
      <c r="C22" s="42" t="s">
        <v>94</v>
      </c>
      <c r="D22" s="92" t="s">
        <v>197</v>
      </c>
      <c r="E22" s="87">
        <v>32</v>
      </c>
      <c r="F22" s="80">
        <v>35</v>
      </c>
      <c r="G22" s="85">
        <f>'H14-15'!M19</f>
        <v>30</v>
      </c>
      <c r="H22" s="80">
        <f>'H14-15'!O19</f>
        <v>34</v>
      </c>
      <c r="I22" s="85">
        <f>'H14-15'!Q19</f>
        <v>38</v>
      </c>
      <c r="J22" s="80">
        <f>'H14-15'!S19</f>
        <v>35</v>
      </c>
      <c r="K22" s="115">
        <f>SUM(E22:J22)</f>
        <v>204</v>
      </c>
      <c r="L22" s="117">
        <f>LARGE(E22:J22,1)+LARGE(E22:J22,2)+LARGE(E22:J22,3)</f>
        <v>108</v>
      </c>
      <c r="M22" s="128">
        <f>LARGE(E22:J22,4)</f>
        <v>34</v>
      </c>
      <c r="N22" s="127">
        <f>LARGE(E22:J22,5)</f>
        <v>32</v>
      </c>
    </row>
    <row r="23" spans="1:14" ht="13.5" thickBot="1">
      <c r="A23">
        <f t="shared" si="2"/>
        <v>20</v>
      </c>
      <c r="B23" s="55">
        <f t="shared" si="1"/>
        <v>20</v>
      </c>
      <c r="C23" s="42" t="s">
        <v>122</v>
      </c>
      <c r="D23" s="92" t="s">
        <v>61</v>
      </c>
      <c r="E23" s="87">
        <v>30</v>
      </c>
      <c r="F23" s="80">
        <v>32</v>
      </c>
      <c r="G23" s="85">
        <f>'H14-15'!M24</f>
        <v>34</v>
      </c>
      <c r="H23" s="80">
        <f>'H14-15'!O24</f>
        <v>36</v>
      </c>
      <c r="I23" s="85">
        <f>'H14-15'!Q24</f>
        <v>36</v>
      </c>
      <c r="J23" s="80">
        <f>'H14-15'!S24</f>
        <v>0</v>
      </c>
      <c r="K23" s="115">
        <f>SUM(E23:J23)</f>
        <v>168</v>
      </c>
      <c r="L23" s="117">
        <f>LARGE(E23:J23,1)+LARGE(E23:J23,2)+LARGE(E23:J23,3)</f>
        <v>106</v>
      </c>
      <c r="M23" s="128">
        <f>LARGE(E23:J23,4)</f>
        <v>32</v>
      </c>
      <c r="N23" s="127">
        <f>LARGE(E23:J23,5)</f>
        <v>30</v>
      </c>
    </row>
    <row r="24" spans="1:14" ht="13.5" thickBot="1">
      <c r="A24">
        <f t="shared" si="2"/>
        <v>21</v>
      </c>
      <c r="B24" s="55">
        <f t="shared" si="1"/>
        <v>21</v>
      </c>
      <c r="C24" s="42" t="s">
        <v>154</v>
      </c>
      <c r="D24" s="92" t="s">
        <v>59</v>
      </c>
      <c r="E24" s="87">
        <v>0</v>
      </c>
      <c r="F24" s="80">
        <v>29</v>
      </c>
      <c r="G24" s="85">
        <f>'H14-15'!M28</f>
        <v>33</v>
      </c>
      <c r="H24" s="80">
        <f>'H14-15'!O28</f>
        <v>33</v>
      </c>
      <c r="I24" s="85">
        <f>'H14-15'!Q28</f>
        <v>0</v>
      </c>
      <c r="J24" s="80">
        <f>'H14-15'!S28</f>
        <v>34</v>
      </c>
      <c r="K24" s="115">
        <f>SUM(E24:J24)</f>
        <v>129</v>
      </c>
      <c r="L24" s="117">
        <f>LARGE(E24:J24,1)+LARGE(E24:J24,2)+LARGE(E24:J24,3)</f>
        <v>100</v>
      </c>
      <c r="M24" s="128">
        <f>LARGE(E24:J24,4)</f>
        <v>29</v>
      </c>
      <c r="N24" s="127">
        <f>LARGE(E24:J24,5)</f>
        <v>0</v>
      </c>
    </row>
    <row r="25" spans="1:14" ht="13.5" thickBot="1">
      <c r="A25">
        <f t="shared" si="2"/>
        <v>22</v>
      </c>
      <c r="B25" s="55">
        <f t="shared" si="1"/>
        <v>22</v>
      </c>
      <c r="C25" s="42" t="s">
        <v>153</v>
      </c>
      <c r="D25" s="92" t="s">
        <v>20</v>
      </c>
      <c r="E25" s="87">
        <v>25</v>
      </c>
      <c r="F25" s="80">
        <v>28</v>
      </c>
      <c r="G25" s="85">
        <f>'H14-15'!M27</f>
        <v>31</v>
      </c>
      <c r="H25" s="80">
        <f>'H14-15'!O27</f>
        <v>32</v>
      </c>
      <c r="I25" s="85">
        <f>'H14-15'!Q27</f>
        <v>35</v>
      </c>
      <c r="J25" s="80">
        <f>'H14-15'!S27</f>
        <v>31</v>
      </c>
      <c r="K25" s="115">
        <f>SUM(E25:J25)</f>
        <v>182</v>
      </c>
      <c r="L25" s="117">
        <f>LARGE(E25:J25,1)+LARGE(E25:J25,2)+LARGE(E25:J25,3)</f>
        <v>98</v>
      </c>
      <c r="M25" s="128">
        <f>LARGE(E25:J25,4)</f>
        <v>31</v>
      </c>
      <c r="N25" s="127">
        <f>LARGE(E25:J25,5)</f>
        <v>28</v>
      </c>
    </row>
    <row r="26" spans="1:14" ht="13.5" thickBot="1">
      <c r="A26">
        <f t="shared" si="2"/>
        <v>23</v>
      </c>
      <c r="B26" s="55">
        <f t="shared" si="1"/>
        <v>23</v>
      </c>
      <c r="C26" s="42" t="s">
        <v>155</v>
      </c>
      <c r="D26" s="92" t="s">
        <v>120</v>
      </c>
      <c r="E26" s="87">
        <v>0</v>
      </c>
      <c r="F26" s="80">
        <v>0</v>
      </c>
      <c r="G26" s="85">
        <f>'H14-15'!M31</f>
        <v>29</v>
      </c>
      <c r="H26" s="80">
        <f>'H14-15'!O31</f>
        <v>28</v>
      </c>
      <c r="I26" s="85">
        <f>'H14-15'!Q31</f>
        <v>34</v>
      </c>
      <c r="J26" s="80">
        <f>'H14-15'!S31</f>
        <v>32</v>
      </c>
      <c r="K26" s="115">
        <f>SUM(E26:J26)</f>
        <v>123</v>
      </c>
      <c r="L26" s="117">
        <f>LARGE(E26:J26,1)+LARGE(E26:J26,2)+LARGE(E26:J26,3)</f>
        <v>95</v>
      </c>
      <c r="M26" s="128">
        <f>LARGE(E26:J26,4)</f>
        <v>28</v>
      </c>
      <c r="N26" s="127">
        <f>LARGE(E26:J26,5)</f>
        <v>0</v>
      </c>
    </row>
    <row r="27" spans="1:14" ht="13.5" thickBot="1">
      <c r="A27">
        <f t="shared" si="2"/>
        <v>24</v>
      </c>
      <c r="B27" s="55">
        <f t="shared" si="1"/>
        <v>24</v>
      </c>
      <c r="C27" s="42" t="s">
        <v>158</v>
      </c>
      <c r="D27" s="92" t="s">
        <v>120</v>
      </c>
      <c r="E27" s="87">
        <v>27</v>
      </c>
      <c r="F27" s="80">
        <v>23</v>
      </c>
      <c r="G27" s="85">
        <f>'H14-15'!M30</f>
        <v>32</v>
      </c>
      <c r="H27" s="80">
        <f>'H14-15'!O30</f>
        <v>30</v>
      </c>
      <c r="I27" s="85">
        <f>'H14-15'!Q30</f>
        <v>32</v>
      </c>
      <c r="J27" s="80">
        <f>'H14-15'!S30</f>
        <v>30</v>
      </c>
      <c r="K27" s="115">
        <f>SUM(E27:J27)</f>
        <v>174</v>
      </c>
      <c r="L27" s="117">
        <f>LARGE(E27:J27,1)+LARGE(E27:J27,2)+LARGE(E27:J27,3)</f>
        <v>94</v>
      </c>
      <c r="M27" s="128">
        <f>LARGE(E27:J27,4)</f>
        <v>30</v>
      </c>
      <c r="N27" s="127">
        <f>LARGE(E27:J27,5)</f>
        <v>27</v>
      </c>
    </row>
    <row r="28" spans="1:14" ht="13.5" thickBot="1">
      <c r="A28">
        <f t="shared" si="2"/>
        <v>25</v>
      </c>
      <c r="B28" s="55">
        <f t="shared" si="1"/>
        <v>25</v>
      </c>
      <c r="C28" s="42" t="s">
        <v>123</v>
      </c>
      <c r="D28" s="92" t="s">
        <v>57</v>
      </c>
      <c r="E28" s="87">
        <v>28</v>
      </c>
      <c r="F28" s="80">
        <v>30</v>
      </c>
      <c r="G28" s="85">
        <f>'H14-15'!M29</f>
        <v>27</v>
      </c>
      <c r="H28" s="80">
        <f>'H14-15'!O29</f>
        <v>29</v>
      </c>
      <c r="I28" s="85">
        <f>'H14-15'!Q29</f>
        <v>33</v>
      </c>
      <c r="J28" s="80">
        <f>'H14-15'!S29</f>
        <v>29</v>
      </c>
      <c r="K28" s="115">
        <f>SUM(E28:J28)</f>
        <v>176</v>
      </c>
      <c r="L28" s="117">
        <f>LARGE(E28:J28,1)+LARGE(E28:J28,2)+LARGE(E28:J28,3)</f>
        <v>92</v>
      </c>
      <c r="M28" s="128">
        <f>LARGE(E28:J28,4)</f>
        <v>29</v>
      </c>
      <c r="N28" s="127">
        <f>LARGE(E28:J28,5)</f>
        <v>28</v>
      </c>
    </row>
    <row r="29" spans="1:14" ht="13.5" thickBot="1">
      <c r="A29">
        <f t="shared" si="2"/>
        <v>26</v>
      </c>
      <c r="B29" s="55">
        <f t="shared" si="1"/>
        <v>26</v>
      </c>
      <c r="C29" s="42" t="s">
        <v>156</v>
      </c>
      <c r="D29" s="92" t="s">
        <v>120</v>
      </c>
      <c r="E29" s="87">
        <v>24</v>
      </c>
      <c r="F29" s="80">
        <v>27</v>
      </c>
      <c r="G29" s="85">
        <f>'H14-15'!M32</f>
        <v>28</v>
      </c>
      <c r="H29" s="80">
        <f>'H14-15'!O32</f>
        <v>27</v>
      </c>
      <c r="I29" s="85">
        <f>'H14-15'!Q32</f>
        <v>0</v>
      </c>
      <c r="J29" s="80">
        <f>'H14-15'!S32</f>
        <v>28</v>
      </c>
      <c r="K29" s="115">
        <f>SUM(E29:J29)</f>
        <v>134</v>
      </c>
      <c r="L29" s="117">
        <f>LARGE(E29:J29,1)+LARGE(E29:J29,2)+LARGE(E29:J29,3)</f>
        <v>83</v>
      </c>
      <c r="M29" s="128">
        <f>LARGE(E29:J29,4)</f>
        <v>27</v>
      </c>
      <c r="N29" s="127">
        <f>LARGE(E29:J29,5)</f>
        <v>24</v>
      </c>
    </row>
    <row r="30" spans="1:14" ht="13.5" thickBot="1">
      <c r="A30">
        <f t="shared" si="2"/>
        <v>27</v>
      </c>
      <c r="B30" s="55">
        <f t="shared" si="1"/>
        <v>27</v>
      </c>
      <c r="C30" s="42" t="s">
        <v>147</v>
      </c>
      <c r="D30" s="92" t="s">
        <v>197</v>
      </c>
      <c r="E30" s="87">
        <v>39</v>
      </c>
      <c r="F30" s="80">
        <f>'H14-15'!K11</f>
        <v>38</v>
      </c>
      <c r="G30" s="85">
        <f>'H14-15'!M11</f>
        <v>0</v>
      </c>
      <c r="H30" s="80">
        <f>'H14-15'!O11</f>
        <v>0</v>
      </c>
      <c r="I30" s="85">
        <f>'H14-15'!Q11</f>
        <v>0</v>
      </c>
      <c r="J30" s="80">
        <f>'H14-15'!S11</f>
        <v>0</v>
      </c>
      <c r="K30" s="115">
        <f>SUM(E30:J30)</f>
        <v>77</v>
      </c>
      <c r="L30" s="117">
        <f>LARGE(E30:J30,1)+LARGE(E30:J30,2)+LARGE(E30:J30,3)</f>
        <v>77</v>
      </c>
      <c r="M30" s="128">
        <f>LARGE(E30:J30,4)</f>
        <v>0</v>
      </c>
      <c r="N30" s="127">
        <f>LARGE(E30:J30,5)</f>
        <v>0</v>
      </c>
    </row>
    <row r="31" spans="1:14" ht="13.5" thickBot="1">
      <c r="A31">
        <f t="shared" si="2"/>
        <v>28</v>
      </c>
      <c r="B31" s="55">
        <f t="shared" si="1"/>
        <v>28</v>
      </c>
      <c r="C31" s="42" t="str">
        <f>'H14-15'!C37</f>
        <v>ERIKSSON Daniel</v>
      </c>
      <c r="D31" s="92" t="str">
        <f>'H14-15'!D37</f>
        <v>Kils SLK</v>
      </c>
      <c r="E31" s="87">
        <f>'H14-15'!I37</f>
        <v>33</v>
      </c>
      <c r="F31" s="80">
        <f>'H14-15'!K37</f>
        <v>31</v>
      </c>
      <c r="G31" s="85">
        <f>'H14-15'!M37</f>
        <v>0</v>
      </c>
      <c r="H31" s="80">
        <f>'H14-15'!O37</f>
        <v>0</v>
      </c>
      <c r="I31" s="85">
        <f>'H14-15'!Q37</f>
        <v>0</v>
      </c>
      <c r="J31" s="80">
        <f>'H14-15'!S37</f>
        <v>0</v>
      </c>
      <c r="K31" s="115">
        <f>SUM(E31:J31)</f>
        <v>64</v>
      </c>
      <c r="L31" s="117">
        <f>LARGE(E31:J31,1)+LARGE(E31:J31,2)+LARGE(E31:J31,3)</f>
        <v>64</v>
      </c>
      <c r="M31" s="128">
        <f>LARGE(E31:J31,4)</f>
        <v>0</v>
      </c>
      <c r="N31" s="127">
        <f>LARGE(E31:J31,5)</f>
        <v>0</v>
      </c>
    </row>
    <row r="32" spans="1:14" ht="13.5" thickBot="1">
      <c r="A32">
        <f t="shared" si="2"/>
        <v>29</v>
      </c>
      <c r="B32" s="55">
        <f t="shared" si="1"/>
        <v>29</v>
      </c>
      <c r="C32" s="42" t="s">
        <v>152</v>
      </c>
      <c r="D32" s="92" t="s">
        <v>63</v>
      </c>
      <c r="E32" s="87">
        <f>'H14-15'!I25</f>
        <v>35</v>
      </c>
      <c r="F32" s="80">
        <f>'H14-15'!K25</f>
        <v>22</v>
      </c>
      <c r="G32" s="85">
        <f>'H14-15'!M25</f>
        <v>0</v>
      </c>
      <c r="H32" s="80">
        <f>'H14-15'!O25</f>
        <v>0</v>
      </c>
      <c r="I32" s="85">
        <f>'H14-15'!Q25</f>
        <v>0</v>
      </c>
      <c r="J32" s="80">
        <f>'H14-15'!S25</f>
        <v>0</v>
      </c>
      <c r="K32" s="115">
        <f>SUM(E32:J32)</f>
        <v>57</v>
      </c>
      <c r="L32" s="117">
        <f>LARGE(E32:J32,1)+LARGE(E32:J32,2)+LARGE(E32:J32,3)</f>
        <v>57</v>
      </c>
      <c r="M32" s="128">
        <f>LARGE(E32:J32,4)</f>
        <v>0</v>
      </c>
      <c r="N32" s="127">
        <f>LARGE(E32:J32,5)</f>
        <v>0</v>
      </c>
    </row>
    <row r="33" spans="1:14" ht="13.5" thickBot="1">
      <c r="A33">
        <f t="shared" si="2"/>
        <v>30</v>
      </c>
      <c r="B33" s="55">
        <f t="shared" si="1"/>
        <v>30</v>
      </c>
      <c r="C33" s="42" t="str">
        <f>'H14-15'!C38</f>
        <v>SIGVANT Gustav</v>
      </c>
      <c r="D33" s="92" t="str">
        <f>'H14-15'!D38</f>
        <v>Kils SLK</v>
      </c>
      <c r="E33" s="87">
        <f>'H14-15'!I38</f>
        <v>26</v>
      </c>
      <c r="F33" s="80">
        <f>'H14-15'!K38</f>
        <v>26</v>
      </c>
      <c r="G33" s="85">
        <f>'H14-15'!M38</f>
        <v>0</v>
      </c>
      <c r="H33" s="80">
        <f>'H14-15'!O38</f>
        <v>0</v>
      </c>
      <c r="I33" s="85">
        <f>'H14-15'!Q38</f>
        <v>0</v>
      </c>
      <c r="J33" s="80">
        <f>'H14-15'!S38</f>
        <v>0</v>
      </c>
      <c r="K33" s="115">
        <f>SUM(E33:J33)</f>
        <v>52</v>
      </c>
      <c r="L33" s="117">
        <f>LARGE(E33:J33,1)+LARGE(E33:J33,2)+LARGE(E33:J33,3)</f>
        <v>52</v>
      </c>
      <c r="M33" s="128">
        <f>LARGE(E33:J33,4)</f>
        <v>0</v>
      </c>
      <c r="N33" s="127">
        <f>LARGE(E33:J33,5)</f>
        <v>0</v>
      </c>
    </row>
    <row r="34" spans="1:14" ht="13.5" thickBot="1">
      <c r="A34">
        <f t="shared" si="2"/>
        <v>31</v>
      </c>
      <c r="B34" s="55">
        <f t="shared" si="1"/>
        <v>31</v>
      </c>
      <c r="C34" s="42" t="s">
        <v>191</v>
      </c>
      <c r="D34" s="92" t="s">
        <v>56</v>
      </c>
      <c r="E34" s="87">
        <v>36</v>
      </c>
      <c r="F34" s="80">
        <f>'H14-15'!K33</f>
        <v>0</v>
      </c>
      <c r="G34" s="85">
        <f>'H14-15'!M33</f>
        <v>0</v>
      </c>
      <c r="H34" s="80">
        <f>'H14-15'!O33</f>
        <v>0</v>
      </c>
      <c r="I34" s="85">
        <f>'H14-15'!Q33</f>
        <v>0</v>
      </c>
      <c r="J34" s="80">
        <f>'H14-15'!S33</f>
        <v>0</v>
      </c>
      <c r="K34" s="115">
        <f>SUM(E34:J34)</f>
        <v>36</v>
      </c>
      <c r="L34" s="117">
        <f>LARGE(E34:J34,1)+LARGE(E34:J34,2)+LARGE(E34:J34,3)</f>
        <v>36</v>
      </c>
      <c r="M34" s="128">
        <f>LARGE(E34:J34,4)</f>
        <v>0</v>
      </c>
      <c r="N34" s="127">
        <f>LARGE(E34:J34,5)</f>
        <v>0</v>
      </c>
    </row>
    <row r="35" spans="1:14" ht="13.5" thickBot="1">
      <c r="A35">
        <f t="shared" si="2"/>
        <v>32</v>
      </c>
      <c r="B35" s="55">
        <f t="shared" si="1"/>
        <v>32</v>
      </c>
      <c r="C35" s="42" t="str">
        <f>'H14-15'!C39</f>
        <v>SVAHN Andre</v>
      </c>
      <c r="D35" s="92" t="str">
        <f>'H14-15'!D39</f>
        <v>Kils SLK</v>
      </c>
      <c r="E35" s="87">
        <f>'H14-15'!I39</f>
        <v>0</v>
      </c>
      <c r="F35" s="80">
        <f>'H14-15'!K39</f>
        <v>24</v>
      </c>
      <c r="G35" s="85">
        <f>'H14-15'!M39</f>
        <v>0</v>
      </c>
      <c r="H35" s="80">
        <f>'H14-15'!O39</f>
        <v>0</v>
      </c>
      <c r="I35" s="85">
        <f>'H14-15'!Q39</f>
        <v>0</v>
      </c>
      <c r="J35" s="80">
        <f>'H14-15'!S39</f>
        <v>0</v>
      </c>
      <c r="K35" s="115">
        <f>SUM(E35:J35)</f>
        <v>24</v>
      </c>
      <c r="L35" s="117">
        <f>LARGE(E35:J35,1)+LARGE(E35:J35,2)+LARGE(E35:J35,3)</f>
        <v>24</v>
      </c>
      <c r="M35" s="128">
        <f>LARGE(E35:J35,4)</f>
        <v>0</v>
      </c>
      <c r="N35" s="127">
        <f>LARGE(E35:J35,5)</f>
        <v>0</v>
      </c>
    </row>
    <row r="36" spans="1:14" ht="13.5" thickBot="1">
      <c r="A36">
        <f t="shared" si="2"/>
        <v>33</v>
      </c>
      <c r="B36" s="55">
        <f t="shared" si="1"/>
        <v>33</v>
      </c>
      <c r="C36" s="42" t="s">
        <v>194</v>
      </c>
      <c r="D36" s="92" t="s">
        <v>124</v>
      </c>
      <c r="E36" s="87">
        <v>0</v>
      </c>
      <c r="F36" s="80">
        <f>'H14-15'!K36</f>
        <v>0</v>
      </c>
      <c r="G36" s="85">
        <f>'H14-15'!M36</f>
        <v>0</v>
      </c>
      <c r="H36" s="80">
        <f>'H14-15'!O36</f>
        <v>0</v>
      </c>
      <c r="I36" s="85">
        <f>'H14-15'!Q36</f>
        <v>0</v>
      </c>
      <c r="J36" s="80">
        <f>'H14-15'!S36</f>
        <v>0</v>
      </c>
      <c r="K36" s="115">
        <f>SUM(E36:J36)</f>
        <v>0</v>
      </c>
      <c r="L36" s="117">
        <f>LARGE(E36:J36,1)+LARGE(E36:J36,2)+LARGE(E36:J36,3)</f>
        <v>0</v>
      </c>
      <c r="M36" s="128">
        <f>LARGE(E36:J36,4)</f>
        <v>0</v>
      </c>
      <c r="N36" s="127">
        <f>LARGE(E36:J36,5)</f>
        <v>0</v>
      </c>
    </row>
    <row r="37" spans="1:14" ht="13.5" thickBot="1">
      <c r="A37">
        <f aca="true" t="shared" si="3" ref="A37:A52">1+A36</f>
        <v>34</v>
      </c>
      <c r="B37" s="55">
        <f aca="true" t="shared" si="4" ref="B37:B63">1+B36</f>
        <v>34</v>
      </c>
      <c r="C37" s="42" t="str">
        <f>'H14-15'!C34</f>
        <v>FROST Emil</v>
      </c>
      <c r="D37" s="92" t="str">
        <f>'H14-15'!D34</f>
        <v>IFK Moras AK</v>
      </c>
      <c r="E37" s="87">
        <f>'H14-15'!I34</f>
        <v>0</v>
      </c>
      <c r="F37" s="80">
        <f>'H14-15'!K34</f>
        <v>0</v>
      </c>
      <c r="G37" s="85">
        <f>'H14-15'!M34</f>
        <v>0</v>
      </c>
      <c r="H37" s="80">
        <f>'H14-15'!O34</f>
        <v>0</v>
      </c>
      <c r="I37" s="85">
        <f>'H14-15'!Q34</f>
        <v>0</v>
      </c>
      <c r="J37" s="80">
        <f>'H14-15'!S34</f>
        <v>0</v>
      </c>
      <c r="K37" s="115">
        <f>SUM(E37:J37)</f>
        <v>0</v>
      </c>
      <c r="L37" s="117">
        <f>LARGE(E37:J37,1)+LARGE(E37:J37,2)+LARGE(E37:J37,3)</f>
        <v>0</v>
      </c>
      <c r="M37" s="128">
        <f>LARGE(E37:J37,4)</f>
        <v>0</v>
      </c>
      <c r="N37" s="127">
        <f>LARGE(E37:J37,5)</f>
        <v>0</v>
      </c>
    </row>
    <row r="38" spans="1:14" ht="13.5" thickBot="1">
      <c r="A38">
        <f t="shared" si="3"/>
        <v>35</v>
      </c>
      <c r="B38" s="55">
        <f t="shared" si="4"/>
        <v>35</v>
      </c>
      <c r="C38" s="42" t="str">
        <f>'H14-15'!C35</f>
        <v>LUNDÈN Rasmus</v>
      </c>
      <c r="D38" s="92" t="str">
        <f>'H14-15'!D35</f>
        <v>Gävle Alpina SK</v>
      </c>
      <c r="E38" s="87">
        <f>'H14-15'!I35</f>
        <v>0</v>
      </c>
      <c r="F38" s="80">
        <f>'H14-15'!K35</f>
        <v>0</v>
      </c>
      <c r="G38" s="85">
        <f>'H14-15'!M35</f>
        <v>0</v>
      </c>
      <c r="H38" s="80">
        <f>'H14-15'!O35</f>
        <v>0</v>
      </c>
      <c r="I38" s="85">
        <f>'H14-15'!Q35</f>
        <v>0</v>
      </c>
      <c r="J38" s="80">
        <f>'H14-15'!S35</f>
        <v>0</v>
      </c>
      <c r="K38" s="115">
        <f>SUM(E38:J38)</f>
        <v>0</v>
      </c>
      <c r="L38" s="117">
        <f>LARGE(E38:J38,1)+LARGE(E38:J38,2)+LARGE(E38:J38,3)</f>
        <v>0</v>
      </c>
      <c r="M38" s="128">
        <f>LARGE(E38:J38,4)</f>
        <v>0</v>
      </c>
      <c r="N38" s="127">
        <f>LARGE(E38:J38,5)</f>
        <v>0</v>
      </c>
    </row>
    <row r="39" spans="1:14" ht="13.5" thickBot="1">
      <c r="A39">
        <f t="shared" si="3"/>
        <v>36</v>
      </c>
      <c r="B39" s="55">
        <f t="shared" si="4"/>
        <v>36</v>
      </c>
      <c r="C39" s="42" t="str">
        <f>'H14-15'!C40</f>
        <v>GRÖNBERG Niklas</v>
      </c>
      <c r="D39" s="92" t="str">
        <f>'H14-15'!D40</f>
        <v>IFK Falun</v>
      </c>
      <c r="E39" s="87">
        <f>'H14-15'!I40</f>
        <v>0</v>
      </c>
      <c r="F39" s="80">
        <f>'H14-15'!K40</f>
        <v>0</v>
      </c>
      <c r="G39" s="85">
        <f>'H14-15'!M40</f>
        <v>0</v>
      </c>
      <c r="H39" s="80">
        <f>'H14-15'!O40</f>
        <v>0</v>
      </c>
      <c r="I39" s="85">
        <f>'H14-15'!Q40</f>
        <v>0</v>
      </c>
      <c r="J39" s="80">
        <f>'H14-15'!S40</f>
        <v>0</v>
      </c>
      <c r="K39" s="115">
        <f>SUM(E39:J39)</f>
        <v>0</v>
      </c>
      <c r="L39" s="117">
        <f>LARGE(E39:J39,1)+LARGE(E39:J39,2)+LARGE(E39:J39,3)</f>
        <v>0</v>
      </c>
      <c r="M39" s="128">
        <f>LARGE(E39:J39,4)</f>
        <v>0</v>
      </c>
      <c r="N39" s="127">
        <f>LARGE(E39:J39,5)</f>
        <v>0</v>
      </c>
    </row>
    <row r="40" spans="1:14" ht="13.5" thickBot="1">
      <c r="A40">
        <f t="shared" si="3"/>
        <v>37</v>
      </c>
      <c r="B40" s="55">
        <f t="shared" si="4"/>
        <v>37</v>
      </c>
      <c r="C40" s="42" t="str">
        <f>'H14-15'!C41</f>
        <v>GRANATH Jona</v>
      </c>
      <c r="D40" s="92" t="str">
        <f>'H14-15'!D41</f>
        <v>IFK Falun</v>
      </c>
      <c r="E40" s="87">
        <f>'H14-15'!I41</f>
        <v>0</v>
      </c>
      <c r="F40" s="80">
        <f>'H14-15'!K41</f>
        <v>0</v>
      </c>
      <c r="G40" s="85">
        <f>'H14-15'!M41</f>
        <v>0</v>
      </c>
      <c r="H40" s="80">
        <f>'H14-15'!O41</f>
        <v>0</v>
      </c>
      <c r="I40" s="85">
        <f>'H14-15'!Q41</f>
        <v>0</v>
      </c>
      <c r="J40" s="80">
        <f>'H14-15'!S41</f>
        <v>0</v>
      </c>
      <c r="K40" s="115">
        <f>SUM(E40:J40)</f>
        <v>0</v>
      </c>
      <c r="L40" s="117">
        <f>LARGE(E40:J40,1)+LARGE(E40:J40,2)+LARGE(E40:J40,3)</f>
        <v>0</v>
      </c>
      <c r="M40" s="128">
        <f>LARGE(E40:J40,4)</f>
        <v>0</v>
      </c>
      <c r="N40" s="127">
        <f>LARGE(E40:J40,5)</f>
        <v>0</v>
      </c>
    </row>
    <row r="41" spans="1:14" ht="13.5" thickBot="1">
      <c r="A41">
        <f t="shared" si="3"/>
        <v>38</v>
      </c>
      <c r="B41" s="55">
        <f t="shared" si="4"/>
        <v>38</v>
      </c>
      <c r="C41" s="42">
        <f>'H14-15'!C42</f>
        <v>0</v>
      </c>
      <c r="D41" s="92">
        <f>'H14-15'!D42</f>
        <v>0</v>
      </c>
      <c r="E41" s="87">
        <f>'H14-15'!I42</f>
        <v>0</v>
      </c>
      <c r="F41" s="80">
        <f>'H14-15'!K42</f>
        <v>0</v>
      </c>
      <c r="G41" s="85">
        <f>'H14-15'!M42</f>
        <v>0</v>
      </c>
      <c r="H41" s="80">
        <f>'H14-15'!O42</f>
        <v>0</v>
      </c>
      <c r="I41" s="85">
        <f>'H14-15'!Q42</f>
        <v>0</v>
      </c>
      <c r="J41" s="80">
        <f>'H14-15'!S42</f>
        <v>0</v>
      </c>
      <c r="K41" s="115">
        <f>SUM(E41:J41)</f>
        <v>0</v>
      </c>
      <c r="L41" s="117">
        <f>LARGE(E41:J41,1)+LARGE(E41:J41,2)+LARGE(E41:J41,3)</f>
        <v>0</v>
      </c>
      <c r="M41" s="128">
        <f>LARGE(E41:J41,4)</f>
        <v>0</v>
      </c>
      <c r="N41" s="127">
        <f>LARGE(E41:J41,5)</f>
        <v>0</v>
      </c>
    </row>
    <row r="42" spans="1:14" ht="13.5" thickBot="1">
      <c r="A42">
        <f t="shared" si="3"/>
        <v>39</v>
      </c>
      <c r="B42" s="55">
        <f t="shared" si="4"/>
        <v>39</v>
      </c>
      <c r="C42" s="42">
        <f>'H14-15'!C43</f>
        <v>0</v>
      </c>
      <c r="D42" s="92">
        <f>'H14-15'!D43</f>
        <v>0</v>
      </c>
      <c r="E42" s="87">
        <f>'H14-15'!I43</f>
        <v>0</v>
      </c>
      <c r="F42" s="80">
        <f>'H14-15'!K43</f>
        <v>0</v>
      </c>
      <c r="G42" s="85">
        <f>'H14-15'!M43</f>
        <v>0</v>
      </c>
      <c r="H42" s="80">
        <f>'H14-15'!O43</f>
        <v>0</v>
      </c>
      <c r="I42" s="85">
        <f>'H14-15'!Q43</f>
        <v>0</v>
      </c>
      <c r="J42" s="80">
        <f>'H14-15'!S43</f>
        <v>0</v>
      </c>
      <c r="K42" s="115">
        <f>SUM(E42:J42)</f>
        <v>0</v>
      </c>
      <c r="L42" s="117">
        <f>LARGE(E42:J42,1)+LARGE(E42:J42,2)+LARGE(E42:J42,3)</f>
        <v>0</v>
      </c>
      <c r="M42" s="128">
        <f>LARGE(E42:J42,4)</f>
        <v>0</v>
      </c>
      <c r="N42" s="127">
        <f>LARGE(E42:J42,5)</f>
        <v>0</v>
      </c>
    </row>
    <row r="43" spans="1:14" ht="13.5" thickBot="1">
      <c r="A43">
        <f t="shared" si="3"/>
        <v>40</v>
      </c>
      <c r="B43" s="55">
        <f t="shared" si="4"/>
        <v>40</v>
      </c>
      <c r="C43" s="42">
        <f>'H14-15'!C44</f>
        <v>0</v>
      </c>
      <c r="D43" s="92">
        <f>'H14-15'!D44</f>
        <v>0</v>
      </c>
      <c r="E43" s="87">
        <f>'H14-15'!I44</f>
        <v>0</v>
      </c>
      <c r="F43" s="80">
        <f>'H14-15'!K44</f>
        <v>0</v>
      </c>
      <c r="G43" s="85">
        <f>'H14-15'!M44</f>
        <v>0</v>
      </c>
      <c r="H43" s="80">
        <f>'H14-15'!O44</f>
        <v>0</v>
      </c>
      <c r="I43" s="85">
        <f>'H14-15'!Q44</f>
        <v>0</v>
      </c>
      <c r="J43" s="80">
        <f>'H14-15'!S44</f>
        <v>0</v>
      </c>
      <c r="K43" s="115">
        <f>SUM(E43:J43)</f>
        <v>0</v>
      </c>
      <c r="L43" s="117">
        <f>LARGE(E43:J43,1)+LARGE(E43:J43,2)+LARGE(E43:J43,3)</f>
        <v>0</v>
      </c>
      <c r="M43" s="128">
        <f>LARGE(E43:J43,4)</f>
        <v>0</v>
      </c>
      <c r="N43" s="127">
        <f>LARGE(E43:J43,5)</f>
        <v>0</v>
      </c>
    </row>
    <row r="44" spans="1:14" ht="13.5" thickBot="1">
      <c r="A44">
        <f t="shared" si="3"/>
        <v>41</v>
      </c>
      <c r="B44" s="55">
        <f t="shared" si="4"/>
        <v>41</v>
      </c>
      <c r="C44" s="42">
        <f>'H14-15'!C45</f>
        <v>0</v>
      </c>
      <c r="D44" s="92">
        <f>'H14-15'!D45</f>
        <v>0</v>
      </c>
      <c r="E44" s="87">
        <f>'H14-15'!I45</f>
        <v>0</v>
      </c>
      <c r="F44" s="80">
        <f>'H14-15'!K45</f>
        <v>0</v>
      </c>
      <c r="G44" s="85">
        <f>'H14-15'!M45</f>
        <v>0</v>
      </c>
      <c r="H44" s="80">
        <f>'H14-15'!O45</f>
        <v>0</v>
      </c>
      <c r="I44" s="85">
        <f>'H14-15'!Q45</f>
        <v>0</v>
      </c>
      <c r="J44" s="80">
        <f>'H14-15'!S45</f>
        <v>0</v>
      </c>
      <c r="K44" s="115">
        <f>SUM(E44:J44)</f>
        <v>0</v>
      </c>
      <c r="L44" s="117">
        <f>LARGE(E44:J44,1)+LARGE(E44:J44,2)+LARGE(E44:J44,3)</f>
        <v>0</v>
      </c>
      <c r="M44" s="128">
        <f>LARGE(E44:J44,4)</f>
        <v>0</v>
      </c>
      <c r="N44" s="127">
        <f>LARGE(E44:J44,5)</f>
        <v>0</v>
      </c>
    </row>
    <row r="45" spans="1:14" ht="13.5" thickBot="1">
      <c r="A45">
        <f t="shared" si="3"/>
        <v>42</v>
      </c>
      <c r="B45" s="55">
        <f t="shared" si="4"/>
        <v>42</v>
      </c>
      <c r="C45" s="42">
        <f>'H14-15'!C46</f>
        <v>0</v>
      </c>
      <c r="D45" s="92">
        <f>'H14-15'!D46</f>
        <v>0</v>
      </c>
      <c r="E45" s="87">
        <f>'H14-15'!I46</f>
        <v>0</v>
      </c>
      <c r="F45" s="80">
        <f>'H14-15'!K46</f>
        <v>0</v>
      </c>
      <c r="G45" s="85">
        <f>'H14-15'!M46</f>
        <v>0</v>
      </c>
      <c r="H45" s="80">
        <f>'H14-15'!O46</f>
        <v>0</v>
      </c>
      <c r="I45" s="85">
        <f>'H14-15'!Q46</f>
        <v>0</v>
      </c>
      <c r="J45" s="80">
        <f>'H14-15'!S46</f>
        <v>0</v>
      </c>
      <c r="K45" s="115">
        <f>SUM(E45:J45)</f>
        <v>0</v>
      </c>
      <c r="L45" s="117">
        <f>LARGE(E45:J45,1)+LARGE(E45:J45,2)+LARGE(E45:J45,3)</f>
        <v>0</v>
      </c>
      <c r="M45" s="128">
        <f>LARGE(E45:J45,4)</f>
        <v>0</v>
      </c>
      <c r="N45" s="127">
        <f>LARGE(E45:J45,5)</f>
        <v>0</v>
      </c>
    </row>
    <row r="46" spans="1:14" ht="13.5" thickBot="1">
      <c r="A46">
        <f t="shared" si="3"/>
        <v>43</v>
      </c>
      <c r="B46" s="55">
        <f t="shared" si="4"/>
        <v>43</v>
      </c>
      <c r="C46" s="42">
        <f>'H14-15'!C47</f>
        <v>0</v>
      </c>
      <c r="D46" s="92">
        <f>'H14-15'!D47</f>
        <v>0</v>
      </c>
      <c r="E46" s="87">
        <f>'H14-15'!I47</f>
        <v>0</v>
      </c>
      <c r="F46" s="80">
        <f>'H14-15'!K47</f>
        <v>0</v>
      </c>
      <c r="G46" s="85">
        <f>'H14-15'!M47</f>
        <v>0</v>
      </c>
      <c r="H46" s="80">
        <f>'H14-15'!O47</f>
        <v>0</v>
      </c>
      <c r="I46" s="85">
        <f>'H14-15'!Q47</f>
        <v>0</v>
      </c>
      <c r="J46" s="80">
        <f>'H14-15'!S47</f>
        <v>0</v>
      </c>
      <c r="K46" s="115">
        <f>SUM(E46:J46)</f>
        <v>0</v>
      </c>
      <c r="L46" s="117">
        <f>LARGE(E46:J46,1)+LARGE(E46:J46,2)+LARGE(E46:J46,3)</f>
        <v>0</v>
      </c>
      <c r="M46" s="128">
        <f>LARGE(E46:J46,4)</f>
        <v>0</v>
      </c>
      <c r="N46" s="127">
        <f>LARGE(E46:J46,5)</f>
        <v>0</v>
      </c>
    </row>
    <row r="47" spans="1:14" ht="13.5" thickBot="1">
      <c r="A47">
        <f t="shared" si="3"/>
        <v>44</v>
      </c>
      <c r="B47" s="55">
        <f t="shared" si="4"/>
        <v>44</v>
      </c>
      <c r="C47" s="42">
        <f>'H14-15'!C48</f>
        <v>0</v>
      </c>
      <c r="D47" s="92">
        <f>'H14-15'!D48</f>
        <v>0</v>
      </c>
      <c r="E47" s="87">
        <f>'H14-15'!I48</f>
        <v>0</v>
      </c>
      <c r="F47" s="80">
        <f>'H14-15'!K48</f>
        <v>0</v>
      </c>
      <c r="G47" s="85">
        <f>'H14-15'!M48</f>
        <v>0</v>
      </c>
      <c r="H47" s="80">
        <f>'H14-15'!O48</f>
        <v>0</v>
      </c>
      <c r="I47" s="85">
        <f>'H14-15'!Q48</f>
        <v>0</v>
      </c>
      <c r="J47" s="80">
        <f>'H14-15'!S48</f>
        <v>0</v>
      </c>
      <c r="K47" s="115">
        <f>SUM(E47:J47)</f>
        <v>0</v>
      </c>
      <c r="L47" s="117">
        <f>LARGE(E47:J47,1)+LARGE(E47:J47,2)+LARGE(E47:J47,3)</f>
        <v>0</v>
      </c>
      <c r="M47" s="128">
        <f>LARGE(E47:J47,4)</f>
        <v>0</v>
      </c>
      <c r="N47" s="127">
        <f>LARGE(E47:J47,5)</f>
        <v>0</v>
      </c>
    </row>
    <row r="48" spans="1:14" ht="13.5" thickBot="1">
      <c r="A48">
        <f t="shared" si="3"/>
        <v>45</v>
      </c>
      <c r="B48" s="55">
        <f t="shared" si="4"/>
        <v>45</v>
      </c>
      <c r="C48" s="42">
        <f>'H14-15'!C49</f>
        <v>0</v>
      </c>
      <c r="D48" s="92">
        <f>'H14-15'!D49</f>
        <v>0</v>
      </c>
      <c r="E48" s="87">
        <f>'H14-15'!I49</f>
        <v>0</v>
      </c>
      <c r="F48" s="80">
        <f>'H14-15'!K49</f>
        <v>0</v>
      </c>
      <c r="G48" s="85">
        <f>'H14-15'!M49</f>
        <v>0</v>
      </c>
      <c r="H48" s="80">
        <f>'H14-15'!O49</f>
        <v>0</v>
      </c>
      <c r="I48" s="85">
        <f>'H14-15'!Q49</f>
        <v>0</v>
      </c>
      <c r="J48" s="80">
        <f>'H14-15'!S49</f>
        <v>0</v>
      </c>
      <c r="K48" s="115">
        <f>SUM(E48:J48)</f>
        <v>0</v>
      </c>
      <c r="L48" s="117">
        <f>LARGE(E48:J48,1)+LARGE(E48:J48,2)+LARGE(E48:J48,3)</f>
        <v>0</v>
      </c>
      <c r="M48" s="128">
        <f>LARGE(E48:J48,4)</f>
        <v>0</v>
      </c>
      <c r="N48" s="127">
        <f>LARGE(E48:J48,5)</f>
        <v>0</v>
      </c>
    </row>
    <row r="49" spans="1:14" ht="13.5" thickBot="1">
      <c r="A49">
        <f t="shared" si="3"/>
        <v>46</v>
      </c>
      <c r="B49" s="55">
        <f t="shared" si="4"/>
        <v>46</v>
      </c>
      <c r="C49" s="42">
        <f>'H14-15'!C50</f>
        <v>0</v>
      </c>
      <c r="D49" s="92">
        <f>'H14-15'!D50</f>
        <v>0</v>
      </c>
      <c r="E49" s="87">
        <f>'H14-15'!I50</f>
        <v>0</v>
      </c>
      <c r="F49" s="80">
        <f>'H14-15'!K50</f>
        <v>0</v>
      </c>
      <c r="G49" s="85">
        <f>'H14-15'!M50</f>
        <v>0</v>
      </c>
      <c r="H49" s="80">
        <f>'H14-15'!O50</f>
        <v>0</v>
      </c>
      <c r="I49" s="85">
        <f>'H14-15'!Q50</f>
        <v>0</v>
      </c>
      <c r="J49" s="80">
        <f>'H14-15'!S50</f>
        <v>0</v>
      </c>
      <c r="K49" s="115">
        <f>SUM(E49:J49)</f>
        <v>0</v>
      </c>
      <c r="L49" s="117">
        <f>LARGE(E49:J49,1)+LARGE(E49:J49,2)+LARGE(E49:J49,3)</f>
        <v>0</v>
      </c>
      <c r="M49" s="128">
        <f>LARGE(E49:J49,4)</f>
        <v>0</v>
      </c>
      <c r="N49" s="127">
        <f>LARGE(E49:J49,5)</f>
        <v>0</v>
      </c>
    </row>
    <row r="50" spans="1:14" ht="13.5" thickBot="1">
      <c r="A50">
        <f t="shared" si="3"/>
        <v>47</v>
      </c>
      <c r="B50" s="55">
        <f t="shared" si="4"/>
        <v>47</v>
      </c>
      <c r="C50" s="42">
        <f>'H14-15'!C51</f>
        <v>0</v>
      </c>
      <c r="D50" s="92">
        <f>'H14-15'!D51</f>
        <v>0</v>
      </c>
      <c r="E50" s="87">
        <f>'H14-15'!I51</f>
        <v>0</v>
      </c>
      <c r="F50" s="80">
        <f>'H14-15'!K51</f>
        <v>0</v>
      </c>
      <c r="G50" s="85">
        <f>'H14-15'!M51</f>
        <v>0</v>
      </c>
      <c r="H50" s="80">
        <f>'H14-15'!O51</f>
        <v>0</v>
      </c>
      <c r="I50" s="85">
        <f>'H14-15'!Q51</f>
        <v>0</v>
      </c>
      <c r="J50" s="80">
        <f>'H14-15'!S51</f>
        <v>0</v>
      </c>
      <c r="K50" s="115">
        <f>SUM(E50:J50)</f>
        <v>0</v>
      </c>
      <c r="L50" s="117">
        <f>LARGE(E50:J50,1)+LARGE(E50:J50,2)+LARGE(E50:J50,3)</f>
        <v>0</v>
      </c>
      <c r="M50" s="128">
        <f>LARGE(E50:J50,4)</f>
        <v>0</v>
      </c>
      <c r="N50" s="127">
        <f>LARGE(E50:J50,5)</f>
        <v>0</v>
      </c>
    </row>
    <row r="51" spans="1:14" ht="13.5" thickBot="1">
      <c r="A51">
        <f t="shared" si="3"/>
        <v>48</v>
      </c>
      <c r="B51" s="55">
        <f t="shared" si="4"/>
        <v>48</v>
      </c>
      <c r="C51" s="42">
        <f>'H14-15'!C52</f>
        <v>0</v>
      </c>
      <c r="D51" s="92">
        <f>'H14-15'!D52</f>
        <v>0</v>
      </c>
      <c r="E51" s="87">
        <f>'H14-15'!I52</f>
        <v>0</v>
      </c>
      <c r="F51" s="80">
        <f>'H14-15'!K52</f>
        <v>0</v>
      </c>
      <c r="G51" s="85">
        <f>'H14-15'!M52</f>
        <v>0</v>
      </c>
      <c r="H51" s="80">
        <f>'H14-15'!O52</f>
        <v>0</v>
      </c>
      <c r="I51" s="85">
        <f>'H14-15'!Q52</f>
        <v>0</v>
      </c>
      <c r="J51" s="80">
        <f>'H14-15'!S52</f>
        <v>0</v>
      </c>
      <c r="K51" s="115">
        <f>SUM(E51:J51)</f>
        <v>0</v>
      </c>
      <c r="L51" s="117">
        <f>LARGE(E51:J51,1)+LARGE(E51:J51,2)+LARGE(E51:J51,3)</f>
        <v>0</v>
      </c>
      <c r="M51" s="128">
        <f>LARGE(E51:J51,4)</f>
        <v>0</v>
      </c>
      <c r="N51" s="127">
        <f>LARGE(E51:J51,5)</f>
        <v>0</v>
      </c>
    </row>
    <row r="52" spans="1:14" ht="13.5" thickBot="1">
      <c r="A52">
        <f t="shared" si="3"/>
        <v>49</v>
      </c>
      <c r="B52" s="55">
        <f t="shared" si="4"/>
        <v>49</v>
      </c>
      <c r="C52" s="42">
        <f>'H14-15'!C53</f>
        <v>0</v>
      </c>
      <c r="D52" s="92">
        <f>'H14-15'!D53</f>
        <v>0</v>
      </c>
      <c r="E52" s="87">
        <f>'H14-15'!I53</f>
        <v>0</v>
      </c>
      <c r="F52" s="80">
        <f>'H14-15'!K53</f>
        <v>0</v>
      </c>
      <c r="G52" s="85">
        <f>'H14-15'!M53</f>
        <v>0</v>
      </c>
      <c r="H52" s="80">
        <f>'H14-15'!O53</f>
        <v>0</v>
      </c>
      <c r="I52" s="85">
        <f>'H14-15'!Q53</f>
        <v>0</v>
      </c>
      <c r="J52" s="80">
        <f>'H14-15'!S53</f>
        <v>0</v>
      </c>
      <c r="K52" s="115">
        <f>SUM(E52:J52)</f>
        <v>0</v>
      </c>
      <c r="L52" s="117">
        <f>LARGE(E52:J52,1)+LARGE(E52:J52,2)+LARGE(E52:J52,3)</f>
        <v>0</v>
      </c>
      <c r="M52" s="128">
        <f>LARGE(E52:J52,4)</f>
        <v>0</v>
      </c>
      <c r="N52" s="127">
        <f>LARGE(E52:J52,5)</f>
        <v>0</v>
      </c>
    </row>
    <row r="53" spans="1:14" ht="13.5" thickBot="1">
      <c r="A53">
        <f aca="true" t="shared" si="5" ref="A53:A63">1+A52</f>
        <v>50</v>
      </c>
      <c r="B53" s="55">
        <f t="shared" si="4"/>
        <v>50</v>
      </c>
      <c r="C53" s="42">
        <f>'H14-15'!C54</f>
        <v>0</v>
      </c>
      <c r="D53" s="92">
        <f>'H14-15'!D54</f>
        <v>0</v>
      </c>
      <c r="E53" s="87">
        <f>'H14-15'!I54</f>
        <v>0</v>
      </c>
      <c r="F53" s="80">
        <f>'H14-15'!K54</f>
        <v>0</v>
      </c>
      <c r="G53" s="85">
        <f>'H14-15'!M54</f>
        <v>0</v>
      </c>
      <c r="H53" s="80">
        <f>'H14-15'!O54</f>
        <v>0</v>
      </c>
      <c r="I53" s="85">
        <f>'H14-15'!Q54</f>
        <v>0</v>
      </c>
      <c r="J53" s="80">
        <f>'H14-15'!S54</f>
        <v>0</v>
      </c>
      <c r="K53" s="115">
        <f>SUM(E53:J53)</f>
        <v>0</v>
      </c>
      <c r="L53" s="117">
        <f>LARGE(E53:J53,1)+LARGE(E53:J53,2)+LARGE(E53:J53,3)</f>
        <v>0</v>
      </c>
      <c r="M53" s="128">
        <f>LARGE(E53:J53,4)</f>
        <v>0</v>
      </c>
      <c r="N53" s="127">
        <f>LARGE(E53:J53,5)</f>
        <v>0</v>
      </c>
    </row>
    <row r="54" spans="1:14" ht="13.5" thickBot="1">
      <c r="A54">
        <f t="shared" si="5"/>
        <v>51</v>
      </c>
      <c r="B54" s="55">
        <f t="shared" si="4"/>
        <v>51</v>
      </c>
      <c r="C54" s="42">
        <f>'H14-15'!C55</f>
        <v>0</v>
      </c>
      <c r="D54" s="92">
        <f>'H14-15'!D55</f>
        <v>0</v>
      </c>
      <c r="E54" s="87">
        <f>'H14-15'!I55</f>
        <v>0</v>
      </c>
      <c r="F54" s="80">
        <f>'H14-15'!K55</f>
        <v>0</v>
      </c>
      <c r="G54" s="85">
        <f>'H14-15'!M55</f>
        <v>0</v>
      </c>
      <c r="H54" s="80">
        <f>'H14-15'!O55</f>
        <v>0</v>
      </c>
      <c r="I54" s="85">
        <f>'H14-15'!Q55</f>
        <v>0</v>
      </c>
      <c r="J54" s="80">
        <f>'H14-15'!S55</f>
        <v>0</v>
      </c>
      <c r="K54" s="115">
        <f>SUM(E54:J54)</f>
        <v>0</v>
      </c>
      <c r="L54" s="117">
        <f>LARGE(E54:J54,1)+LARGE(E54:J54,2)+LARGE(E54:J54,3)</f>
        <v>0</v>
      </c>
      <c r="M54" s="128">
        <f>LARGE(E54:J54,4)</f>
        <v>0</v>
      </c>
      <c r="N54" s="127">
        <f>LARGE(E54:J54,5)</f>
        <v>0</v>
      </c>
    </row>
    <row r="55" spans="1:14" ht="13.5" thickBot="1">
      <c r="A55">
        <f t="shared" si="5"/>
        <v>52</v>
      </c>
      <c r="B55" s="55">
        <f t="shared" si="4"/>
        <v>52</v>
      </c>
      <c r="C55" s="42">
        <f>'H14-15'!C56</f>
        <v>0</v>
      </c>
      <c r="D55" s="92">
        <f>'H14-15'!D56</f>
        <v>0</v>
      </c>
      <c r="E55" s="87">
        <f>'H14-15'!I56</f>
        <v>0</v>
      </c>
      <c r="F55" s="80">
        <f>'H14-15'!K56</f>
        <v>0</v>
      </c>
      <c r="G55" s="85">
        <f>'H14-15'!M56</f>
        <v>0</v>
      </c>
      <c r="H55" s="80">
        <f>'H14-15'!O56</f>
        <v>0</v>
      </c>
      <c r="I55" s="85">
        <f>'H14-15'!Q56</f>
        <v>0</v>
      </c>
      <c r="J55" s="80">
        <f>'H14-15'!S56</f>
        <v>0</v>
      </c>
      <c r="K55" s="115">
        <f>SUM(E55:J55)</f>
        <v>0</v>
      </c>
      <c r="L55" s="117">
        <f>LARGE(E55:J55,1)+LARGE(E55:J55,2)+LARGE(E55:J55,3)</f>
        <v>0</v>
      </c>
      <c r="M55" s="128">
        <f>LARGE(E55:J55,4)</f>
        <v>0</v>
      </c>
      <c r="N55" s="127">
        <f>LARGE(E55:J55,5)</f>
        <v>0</v>
      </c>
    </row>
    <row r="56" spans="1:14" ht="13.5" thickBot="1">
      <c r="A56">
        <f t="shared" si="5"/>
        <v>53</v>
      </c>
      <c r="B56" s="55">
        <f t="shared" si="4"/>
        <v>53</v>
      </c>
      <c r="C56" s="42">
        <f>'H14-15'!C57</f>
        <v>0</v>
      </c>
      <c r="D56" s="92">
        <f>'H14-15'!D57</f>
        <v>0</v>
      </c>
      <c r="E56" s="87">
        <f>'H14-15'!I57</f>
        <v>0</v>
      </c>
      <c r="F56" s="80">
        <f>'H14-15'!K57</f>
        <v>0</v>
      </c>
      <c r="G56" s="85">
        <f>'H14-15'!M57</f>
        <v>0</v>
      </c>
      <c r="H56" s="80">
        <f>'H14-15'!O57</f>
        <v>0</v>
      </c>
      <c r="I56" s="85">
        <f>'H14-15'!Q57</f>
        <v>0</v>
      </c>
      <c r="J56" s="80">
        <f>'H14-15'!S57</f>
        <v>0</v>
      </c>
      <c r="K56" s="115">
        <f>SUM(E56:J56)</f>
        <v>0</v>
      </c>
      <c r="L56" s="117">
        <f>LARGE(E56:J56,1)+LARGE(E56:J56,2)+LARGE(E56:J56,3)</f>
        <v>0</v>
      </c>
      <c r="M56" s="128">
        <f>LARGE(E56:J56,4)</f>
        <v>0</v>
      </c>
      <c r="N56" s="127">
        <f>LARGE(E56:J56,5)</f>
        <v>0</v>
      </c>
    </row>
    <row r="57" spans="1:14" ht="13.5" thickBot="1">
      <c r="A57">
        <f t="shared" si="5"/>
        <v>54</v>
      </c>
      <c r="B57" s="55">
        <f t="shared" si="4"/>
        <v>54</v>
      </c>
      <c r="C57" s="42">
        <f>'H14-15'!C58</f>
        <v>0</v>
      </c>
      <c r="D57" s="92">
        <f>'H14-15'!D58</f>
        <v>0</v>
      </c>
      <c r="E57" s="87">
        <f>'H14-15'!I58</f>
        <v>0</v>
      </c>
      <c r="F57" s="80">
        <f>'H14-15'!K58</f>
        <v>0</v>
      </c>
      <c r="G57" s="85">
        <f>'H14-15'!M58</f>
        <v>0</v>
      </c>
      <c r="H57" s="80">
        <f>'H14-15'!O58</f>
        <v>0</v>
      </c>
      <c r="I57" s="85">
        <f>'H14-15'!Q58</f>
        <v>0</v>
      </c>
      <c r="J57" s="80">
        <f>'H14-15'!S58</f>
        <v>0</v>
      </c>
      <c r="K57" s="115">
        <f>SUM(E57:J57)</f>
        <v>0</v>
      </c>
      <c r="L57" s="117">
        <f>LARGE(E57:J57,1)+LARGE(E57:J57,2)+LARGE(E57:J57,3)</f>
        <v>0</v>
      </c>
      <c r="M57" s="128">
        <f>LARGE(E57:J57,4)</f>
        <v>0</v>
      </c>
      <c r="N57" s="127">
        <f>LARGE(E57:J57,5)</f>
        <v>0</v>
      </c>
    </row>
    <row r="58" spans="1:14" ht="13.5" thickBot="1">
      <c r="A58">
        <f t="shared" si="5"/>
        <v>55</v>
      </c>
      <c r="B58" s="55">
        <f t="shared" si="4"/>
        <v>55</v>
      </c>
      <c r="C58" s="42">
        <f>'H14-15'!C59</f>
        <v>0</v>
      </c>
      <c r="D58" s="92">
        <f>'H14-15'!D59</f>
        <v>0</v>
      </c>
      <c r="E58" s="87">
        <f>'H14-15'!I59</f>
        <v>0</v>
      </c>
      <c r="F58" s="80">
        <f>'H14-15'!K59</f>
        <v>0</v>
      </c>
      <c r="G58" s="85">
        <f>'H14-15'!M59</f>
        <v>0</v>
      </c>
      <c r="H58" s="80">
        <f>'H14-15'!O59</f>
        <v>0</v>
      </c>
      <c r="I58" s="85">
        <f>'H14-15'!Q59</f>
        <v>0</v>
      </c>
      <c r="J58" s="80">
        <f>'H14-15'!S59</f>
        <v>0</v>
      </c>
      <c r="K58" s="115">
        <f>SUM(E58:J58)</f>
        <v>0</v>
      </c>
      <c r="L58" s="117">
        <f>LARGE(E58:J58,1)+LARGE(E58:J58,2)+LARGE(E58:J58,3)</f>
        <v>0</v>
      </c>
      <c r="M58" s="128">
        <f>LARGE(E58:J58,4)</f>
        <v>0</v>
      </c>
      <c r="N58" s="127">
        <f>LARGE(E58:J58,5)</f>
        <v>0</v>
      </c>
    </row>
    <row r="59" spans="1:14" ht="13.5" thickBot="1">
      <c r="A59">
        <f t="shared" si="5"/>
        <v>56</v>
      </c>
      <c r="B59" s="55">
        <f t="shared" si="4"/>
        <v>56</v>
      </c>
      <c r="C59" s="42">
        <f>'H14-15'!C60</f>
        <v>0</v>
      </c>
      <c r="D59" s="92">
        <f>'H14-15'!D60</f>
        <v>0</v>
      </c>
      <c r="E59" s="87">
        <f>'H14-15'!I60</f>
        <v>0</v>
      </c>
      <c r="F59" s="80">
        <f>'H14-15'!K60</f>
        <v>0</v>
      </c>
      <c r="G59" s="85">
        <f>'H14-15'!M60</f>
        <v>0</v>
      </c>
      <c r="H59" s="80">
        <f>'H14-15'!O60</f>
        <v>0</v>
      </c>
      <c r="I59" s="85">
        <f>'H14-15'!Q60</f>
        <v>0</v>
      </c>
      <c r="J59" s="80">
        <f>'H14-15'!S60</f>
        <v>0</v>
      </c>
      <c r="K59" s="115">
        <f>SUM(E59:J59)</f>
        <v>0</v>
      </c>
      <c r="L59" s="117">
        <f>LARGE(E59:J59,1)+LARGE(E59:J59,2)+LARGE(E59:J59,3)</f>
        <v>0</v>
      </c>
      <c r="M59" s="128">
        <f>LARGE(E59:J59,4)</f>
        <v>0</v>
      </c>
      <c r="N59" s="127">
        <f>LARGE(E59:J59,5)</f>
        <v>0</v>
      </c>
    </row>
    <row r="60" spans="1:14" ht="13.5" thickBot="1">
      <c r="A60">
        <f t="shared" si="5"/>
        <v>57</v>
      </c>
      <c r="B60" s="55">
        <f t="shared" si="4"/>
        <v>57</v>
      </c>
      <c r="C60" s="42">
        <f>'H14-15'!C61</f>
        <v>0</v>
      </c>
      <c r="D60" s="92">
        <f>'H14-15'!D61</f>
        <v>0</v>
      </c>
      <c r="E60" s="87">
        <f>'H14-15'!I61</f>
        <v>0</v>
      </c>
      <c r="F60" s="80">
        <f>'H14-15'!K61</f>
        <v>0</v>
      </c>
      <c r="G60" s="85">
        <f>'H14-15'!M61</f>
        <v>0</v>
      </c>
      <c r="H60" s="80">
        <f>'H14-15'!O61</f>
        <v>0</v>
      </c>
      <c r="I60" s="85">
        <f>'H14-15'!Q61</f>
        <v>0</v>
      </c>
      <c r="J60" s="80">
        <f>'H14-15'!S61</f>
        <v>0</v>
      </c>
      <c r="K60" s="115">
        <f>SUM(E60:J60)</f>
        <v>0</v>
      </c>
      <c r="L60" s="117">
        <f>LARGE(E60:J60,1)+LARGE(E60:J60,2)+LARGE(E60:J60,3)</f>
        <v>0</v>
      </c>
      <c r="M60" s="128">
        <f>LARGE(E60:J60,4)</f>
        <v>0</v>
      </c>
      <c r="N60" s="127">
        <f>LARGE(E60:J60,5)</f>
        <v>0</v>
      </c>
    </row>
    <row r="61" spans="1:14" ht="13.5" thickBot="1">
      <c r="A61">
        <f t="shared" si="5"/>
        <v>58</v>
      </c>
      <c r="B61" s="55">
        <f t="shared" si="4"/>
        <v>58</v>
      </c>
      <c r="C61" s="42">
        <f>'H14-15'!C62</f>
        <v>0</v>
      </c>
      <c r="D61" s="92">
        <f>'H14-15'!D62</f>
        <v>0</v>
      </c>
      <c r="E61" s="87">
        <f>'H14-15'!I62</f>
        <v>0</v>
      </c>
      <c r="F61" s="80">
        <f>'H14-15'!K62</f>
        <v>0</v>
      </c>
      <c r="G61" s="85">
        <f>'H14-15'!M62</f>
        <v>0</v>
      </c>
      <c r="H61" s="80">
        <f>'H14-15'!O62</f>
        <v>0</v>
      </c>
      <c r="I61" s="85">
        <f>'H14-15'!Q62</f>
        <v>0</v>
      </c>
      <c r="J61" s="80">
        <f>'H14-15'!S62</f>
        <v>0</v>
      </c>
      <c r="K61" s="115">
        <f>SUM(E61:J61)</f>
        <v>0</v>
      </c>
      <c r="L61" s="117">
        <f>LARGE(E61:J61,1)+LARGE(E61:J61,2)+LARGE(E61:J61,3)</f>
        <v>0</v>
      </c>
      <c r="M61" s="128">
        <f>LARGE(E61:J61,4)</f>
        <v>0</v>
      </c>
      <c r="N61" s="127">
        <f>LARGE(E61:J61,5)</f>
        <v>0</v>
      </c>
    </row>
    <row r="62" spans="1:14" ht="13.5" thickBot="1">
      <c r="A62">
        <f t="shared" si="5"/>
        <v>59</v>
      </c>
      <c r="B62" s="55">
        <f t="shared" si="4"/>
        <v>59</v>
      </c>
      <c r="C62" s="42">
        <f>'H14-15'!C63</f>
        <v>0</v>
      </c>
      <c r="D62" s="92">
        <f>'H14-15'!D63</f>
        <v>0</v>
      </c>
      <c r="E62" s="87">
        <f>'H14-15'!I63</f>
        <v>0</v>
      </c>
      <c r="F62" s="80">
        <f>'H14-15'!K63</f>
        <v>0</v>
      </c>
      <c r="G62" s="85">
        <f>'H14-15'!M63</f>
        <v>0</v>
      </c>
      <c r="H62" s="80">
        <f>'H14-15'!O63</f>
        <v>0</v>
      </c>
      <c r="I62" s="85">
        <f>'H14-15'!Q63</f>
        <v>0</v>
      </c>
      <c r="J62" s="80">
        <f>'H14-15'!S63</f>
        <v>0</v>
      </c>
      <c r="K62" s="115">
        <f>SUM(E62:J62)</f>
        <v>0</v>
      </c>
      <c r="L62" s="117">
        <f>LARGE(E62:J62,1)+LARGE(E62:J62,2)+LARGE(E62:J62,3)</f>
        <v>0</v>
      </c>
      <c r="M62" s="128">
        <f>LARGE(E62:J62,4)</f>
        <v>0</v>
      </c>
      <c r="N62" s="127">
        <f>LARGE(E62:J62,5)</f>
        <v>0</v>
      </c>
    </row>
    <row r="63" spans="1:14" ht="12.75">
      <c r="A63">
        <f t="shared" si="5"/>
        <v>60</v>
      </c>
      <c r="B63" s="55">
        <f t="shared" si="4"/>
        <v>60</v>
      </c>
      <c r="C63" s="42">
        <f>'H14-15'!C64</f>
        <v>0</v>
      </c>
      <c r="D63" s="92">
        <f>'H14-15'!D64</f>
        <v>0</v>
      </c>
      <c r="E63" s="87">
        <f>'H14-15'!I64</f>
        <v>0</v>
      </c>
      <c r="F63" s="80">
        <f>'H14-15'!K64</f>
        <v>0</v>
      </c>
      <c r="G63" s="85">
        <f>'H14-15'!M64</f>
        <v>0</v>
      </c>
      <c r="H63" s="80">
        <f>'H14-15'!O64</f>
        <v>0</v>
      </c>
      <c r="I63" s="85">
        <f>'H14-15'!Q64</f>
        <v>0</v>
      </c>
      <c r="J63" s="80">
        <f>'H14-15'!S64</f>
        <v>0</v>
      </c>
      <c r="K63" s="115">
        <f>SUM(E63:J63)</f>
        <v>0</v>
      </c>
      <c r="L63" s="117">
        <f>LARGE(E63:J63,1)+LARGE(E63:J63,2)+LARGE(E63:J63,3)</f>
        <v>0</v>
      </c>
      <c r="M63" s="128">
        <f>LARGE(E63:J63,4)</f>
        <v>0</v>
      </c>
      <c r="N63" s="127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0" sqref="C50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2.57421875" style="0" bestFit="1" customWidth="1"/>
    <col min="4" max="4" width="18.57421875" style="0" bestFit="1" customWidth="1"/>
    <col min="5" max="10" width="11.7109375" style="0" customWidth="1"/>
    <col min="11" max="11" width="7.57421875" style="0" customWidth="1"/>
    <col min="13" max="13" width="10.00390625" style="0" customWidth="1"/>
    <col min="14" max="14" width="9.8515625" style="0" customWidth="1"/>
  </cols>
  <sheetData>
    <row r="1" spans="2:11" ht="16.5" thickBot="1">
      <c r="B1" s="114" t="s">
        <v>113</v>
      </c>
      <c r="C1" s="95"/>
      <c r="D1" s="95"/>
      <c r="E1" s="142" t="s">
        <v>76</v>
      </c>
      <c r="F1" s="95"/>
      <c r="G1" s="95"/>
      <c r="H1" s="95"/>
      <c r="I1" s="95"/>
      <c r="J1" s="95"/>
      <c r="K1" s="95"/>
    </row>
    <row r="2" spans="2:11" ht="24.75" customHeight="1" thickBot="1">
      <c r="B2" s="113" t="s">
        <v>70</v>
      </c>
      <c r="C2" s="59"/>
      <c r="D2" s="81"/>
      <c r="E2" s="206" t="str">
        <f>'D14-15'!T3</f>
        <v>Kungsberget GS</v>
      </c>
      <c r="F2" s="207"/>
      <c r="G2" s="206" t="str">
        <f>'D14-15'!X3</f>
        <v>Valfjället GS</v>
      </c>
      <c r="H2" s="207"/>
      <c r="I2" s="206" t="str">
        <f>'D14-15'!AB3</f>
        <v>Mora GS</v>
      </c>
      <c r="J2" s="208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94" t="s">
        <v>39</v>
      </c>
      <c r="K3" s="124" t="s">
        <v>49</v>
      </c>
      <c r="L3" s="112" t="s">
        <v>68</v>
      </c>
      <c r="M3" s="126" t="s">
        <v>72</v>
      </c>
      <c r="N3" s="126" t="s">
        <v>73</v>
      </c>
    </row>
    <row r="4" spans="1:14" ht="12.75">
      <c r="A4">
        <v>1</v>
      </c>
      <c r="B4" s="53">
        <v>1</v>
      </c>
      <c r="C4" s="54" t="str">
        <f>'D14-15'!C5</f>
        <v>LIFVENDAHL Lisa</v>
      </c>
      <c r="D4" s="91" t="str">
        <f>'D14-15'!D5</f>
        <v>Sälens IF</v>
      </c>
      <c r="E4" s="86">
        <f>'D14-15'!U5</f>
        <v>60</v>
      </c>
      <c r="F4" s="79">
        <f>'D14-15'!W5</f>
        <v>100</v>
      </c>
      <c r="G4" s="53">
        <f>'D14-15'!Y5</f>
        <v>100</v>
      </c>
      <c r="H4" s="79">
        <f>'D14-15'!AA5</f>
        <v>100</v>
      </c>
      <c r="I4" s="53">
        <f>'D14-15'!AC5</f>
        <v>80</v>
      </c>
      <c r="J4" s="79">
        <f>'D14-15'!AE5</f>
        <v>60</v>
      </c>
      <c r="K4" s="115">
        <f>SUM(E4:J4)</f>
        <v>500</v>
      </c>
      <c r="L4" s="117">
        <f>LARGE(E4:J4,1)+LARGE(E4:J4,2)+LARGE(E4:J4,3)</f>
        <v>300</v>
      </c>
      <c r="M4" s="129">
        <f>LARGE(E4:J4,4)</f>
        <v>80</v>
      </c>
      <c r="N4" s="128">
        <f>LARGE(E4:J4,5)</f>
        <v>60</v>
      </c>
    </row>
    <row r="5" spans="1:14" ht="12.75">
      <c r="A5">
        <f aca="true" t="shared" si="0" ref="A5:A20">1+A4</f>
        <v>2</v>
      </c>
      <c r="B5" s="55">
        <f aca="true" t="shared" si="1" ref="B5:B36">1+B4</f>
        <v>2</v>
      </c>
      <c r="C5" s="42" t="str">
        <f>'D14-15'!C6</f>
        <v>GRUNDÉN Matilda</v>
      </c>
      <c r="D5" s="92" t="str">
        <f>'D14-15'!D6</f>
        <v>Sälens IF</v>
      </c>
      <c r="E5" s="87">
        <f>'D14-15'!U6</f>
        <v>100</v>
      </c>
      <c r="F5" s="80">
        <f>'D14-15'!W6</f>
        <v>60</v>
      </c>
      <c r="G5" s="85">
        <f>'D14-15'!Y6</f>
        <v>70</v>
      </c>
      <c r="H5" s="80">
        <f>'D14-15'!AA6</f>
        <v>80</v>
      </c>
      <c r="I5" s="85">
        <f>'D14-15'!AC6</f>
        <v>100</v>
      </c>
      <c r="J5" s="80">
        <f>'D14-15'!AE6</f>
        <v>80</v>
      </c>
      <c r="K5" s="116">
        <f>SUM(E5:J5)</f>
        <v>490</v>
      </c>
      <c r="L5" s="118">
        <f>LARGE(E5:J5,1)+LARGE(E5:J5,2)+LARGE(E5:J5,3)</f>
        <v>280</v>
      </c>
      <c r="M5" s="130">
        <f>LARGE(E5:J5,4)</f>
        <v>80</v>
      </c>
      <c r="N5" s="122">
        <f>LARGE(E5:J5,5)</f>
        <v>70</v>
      </c>
    </row>
    <row r="6" spans="1:14" ht="12.75">
      <c r="A6">
        <f t="shared" si="0"/>
        <v>3</v>
      </c>
      <c r="B6" s="55">
        <f t="shared" si="1"/>
        <v>3</v>
      </c>
      <c r="C6" s="42" t="str">
        <f>'D14-15'!C7</f>
        <v>BAUER Alexandra</v>
      </c>
      <c r="D6" s="92" t="str">
        <f>'D14-15'!D7</f>
        <v>IFK Moras AK</v>
      </c>
      <c r="E6" s="87">
        <f>'D14-15'!U7</f>
        <v>70</v>
      </c>
      <c r="F6" s="80">
        <f>'D14-15'!W7</f>
        <v>70</v>
      </c>
      <c r="G6" s="85">
        <f>'D14-15'!Y7</f>
        <v>48</v>
      </c>
      <c r="H6" s="80">
        <f>'D14-15'!AA7</f>
        <v>60</v>
      </c>
      <c r="I6" s="85">
        <f>'D14-15'!AC7</f>
        <v>70</v>
      </c>
      <c r="J6" s="80">
        <f>'D14-15'!AE7</f>
        <v>100</v>
      </c>
      <c r="K6" s="116">
        <f>SUM(E6:J6)</f>
        <v>418</v>
      </c>
      <c r="L6" s="118">
        <f>LARGE(E6:J6,1)+LARGE(E6:J6,2)+LARGE(E6:J6,3)</f>
        <v>240</v>
      </c>
      <c r="M6" s="130">
        <f>LARGE(E6:J6,4)</f>
        <v>70</v>
      </c>
      <c r="N6" s="122">
        <f>LARGE(E6:J6,5)</f>
        <v>60</v>
      </c>
    </row>
    <row r="7" spans="1:14" ht="12.75">
      <c r="A7">
        <f t="shared" si="0"/>
        <v>4</v>
      </c>
      <c r="B7" s="55">
        <f t="shared" si="1"/>
        <v>4</v>
      </c>
      <c r="C7" s="42" t="str">
        <f>'D14-15'!C10</f>
        <v>BERGER Linnéa</v>
      </c>
      <c r="D7" s="92" t="str">
        <f>'D14-15'!D10</f>
        <v>Kils SLK</v>
      </c>
      <c r="E7" s="87">
        <f>'D14-15'!U10</f>
        <v>80</v>
      </c>
      <c r="F7" s="80">
        <f>'D14-15'!W10</f>
        <v>80</v>
      </c>
      <c r="G7" s="85">
        <f>'D14-15'!Y10</f>
        <v>60</v>
      </c>
      <c r="H7" s="80">
        <f>'D14-15'!AA10</f>
        <v>44</v>
      </c>
      <c r="I7" s="85">
        <f>'D14-15'!AC10</f>
        <v>50</v>
      </c>
      <c r="J7" s="80">
        <f>'D14-15'!AE10</f>
        <v>46</v>
      </c>
      <c r="K7" s="116">
        <f>SUM(E7:J7)</f>
        <v>360</v>
      </c>
      <c r="L7" s="118">
        <f>LARGE(E7:J7,1)+LARGE(E7:J7,2)+LARGE(E7:J7,3)</f>
        <v>220</v>
      </c>
      <c r="M7" s="130">
        <f>LARGE(E7:J7,4)</f>
        <v>50</v>
      </c>
      <c r="N7" s="122">
        <f>LARGE(E7:J7,5)</f>
        <v>46</v>
      </c>
    </row>
    <row r="8" spans="1:14" ht="12.75">
      <c r="A8">
        <f t="shared" si="0"/>
        <v>5</v>
      </c>
      <c r="B8" s="55">
        <f t="shared" si="1"/>
        <v>5</v>
      </c>
      <c r="C8" s="42" t="str">
        <f>'D14-15'!C8</f>
        <v>EKMAN Louise</v>
      </c>
      <c r="D8" s="92" t="str">
        <f>'D14-15'!D8</f>
        <v>Gävle Alpina SK</v>
      </c>
      <c r="E8" s="87">
        <f>'D14-15'!U8</f>
        <v>44</v>
      </c>
      <c r="F8" s="80">
        <f>'D14-15'!W8</f>
        <v>50</v>
      </c>
      <c r="G8" s="85">
        <f>'D14-15'!Y8</f>
        <v>80</v>
      </c>
      <c r="H8" s="80">
        <f>'D14-15'!AA8</f>
        <v>70</v>
      </c>
      <c r="I8" s="85">
        <f>'D14-15'!AC8</f>
        <v>48</v>
      </c>
      <c r="J8" s="80">
        <f>'D14-15'!AE8</f>
        <v>50</v>
      </c>
      <c r="K8" s="116">
        <f>SUM(E8:J8)</f>
        <v>342</v>
      </c>
      <c r="L8" s="118">
        <f>LARGE(E8:J8,1)+LARGE(E8:J8,2)+LARGE(E8:J8,3)</f>
        <v>200</v>
      </c>
      <c r="M8" s="130">
        <f>LARGE(E8:J8,4)</f>
        <v>50</v>
      </c>
      <c r="N8" s="122">
        <f>LARGE(E8:J8,5)</f>
        <v>48</v>
      </c>
    </row>
    <row r="9" spans="1:14" ht="12.75">
      <c r="A9">
        <f t="shared" si="0"/>
        <v>6</v>
      </c>
      <c r="B9" s="55">
        <f t="shared" si="1"/>
        <v>6</v>
      </c>
      <c r="C9" s="42" t="str">
        <f>'D14-15'!C11</f>
        <v>AXELSSON Fanny</v>
      </c>
      <c r="D9" s="92" t="str">
        <f>'D14-15'!D11</f>
        <v>IFK Moras AK</v>
      </c>
      <c r="E9" s="87">
        <f>'D14-15'!U11</f>
        <v>55</v>
      </c>
      <c r="F9" s="80">
        <f>'D14-15'!W11</f>
        <v>46</v>
      </c>
      <c r="G9" s="85">
        <f>'D14-15'!Y11</f>
        <v>46</v>
      </c>
      <c r="H9" s="80">
        <f>'D14-15'!AA11</f>
        <v>55</v>
      </c>
      <c r="I9" s="85">
        <f>'D14-15'!AC11</f>
        <v>55</v>
      </c>
      <c r="J9" s="80">
        <f>'D14-15'!AE11</f>
        <v>70</v>
      </c>
      <c r="K9" s="116">
        <f>SUM(E9:J9)</f>
        <v>327</v>
      </c>
      <c r="L9" s="118">
        <f>LARGE(E9:J9,1)+LARGE(E9:J9,2)+LARGE(E9:J9,3)</f>
        <v>180</v>
      </c>
      <c r="M9" s="130">
        <f>LARGE(E9:J9,4)</f>
        <v>55</v>
      </c>
      <c r="N9" s="122">
        <f>LARGE(E9:J9,5)</f>
        <v>46</v>
      </c>
    </row>
    <row r="10" spans="1:14" ht="12.75">
      <c r="A10">
        <f t="shared" si="0"/>
        <v>7</v>
      </c>
      <c r="B10" s="55">
        <f t="shared" si="1"/>
        <v>7</v>
      </c>
      <c r="C10" s="42" t="str">
        <f>'D14-15'!C12</f>
        <v>ANDERSSON Lisa</v>
      </c>
      <c r="D10" s="92" t="str">
        <f>'D14-15'!D12</f>
        <v>Gävle Alpina SK</v>
      </c>
      <c r="E10" s="87">
        <f>'D14-15'!U12</f>
        <v>46</v>
      </c>
      <c r="F10" s="80">
        <f>'D14-15'!W12</f>
        <v>48</v>
      </c>
      <c r="G10" s="85">
        <f>'D14-15'!Y12</f>
        <v>55</v>
      </c>
      <c r="H10" s="80">
        <f>'D14-15'!AA12</f>
        <v>46</v>
      </c>
      <c r="I10" s="85">
        <f>'D14-15'!AC12</f>
        <v>60</v>
      </c>
      <c r="J10" s="80">
        <f>'D14-15'!AE12</f>
        <v>55</v>
      </c>
      <c r="K10" s="116">
        <f>SUM(E10:J10)</f>
        <v>310</v>
      </c>
      <c r="L10" s="118">
        <f>LARGE(E10:J10,1)+LARGE(E10:J10,2)+LARGE(E10:J10,3)</f>
        <v>170</v>
      </c>
      <c r="M10" s="130">
        <f>LARGE(E10:J10,4)</f>
        <v>48</v>
      </c>
      <c r="N10" s="122">
        <f>LARGE(E10:J10,5)</f>
        <v>46</v>
      </c>
    </row>
    <row r="11" spans="1:14" ht="12.75">
      <c r="A11">
        <f t="shared" si="0"/>
        <v>8</v>
      </c>
      <c r="B11" s="55">
        <f t="shared" si="1"/>
        <v>8</v>
      </c>
      <c r="C11" s="42" t="str">
        <f>'D14-15'!C9</f>
        <v>ÅSTRÖM Minna</v>
      </c>
      <c r="D11" s="92" t="str">
        <f>'D14-15'!D9</f>
        <v>Örebro SLF</v>
      </c>
      <c r="E11" s="87">
        <f>'D14-15'!U9</f>
        <v>40</v>
      </c>
      <c r="F11" s="80">
        <f>'D14-15'!W9</f>
        <v>38</v>
      </c>
      <c r="G11" s="85">
        <f>'D14-15'!Y9</f>
        <v>50</v>
      </c>
      <c r="H11" s="80">
        <f>'D14-15'!AA9</f>
        <v>55</v>
      </c>
      <c r="I11" s="85">
        <f>'D14-15'!AC9</f>
        <v>0</v>
      </c>
      <c r="J11" s="80">
        <f>'D14-15'!AE9</f>
        <v>0</v>
      </c>
      <c r="K11" s="116">
        <f>SUM(E11:J11)</f>
        <v>183</v>
      </c>
      <c r="L11" s="118">
        <f>LARGE(E11:J11,1)+LARGE(E11:J11,2)+LARGE(E11:J11,3)</f>
        <v>145</v>
      </c>
      <c r="M11" s="130">
        <f>LARGE(E11:J11,4)</f>
        <v>38</v>
      </c>
      <c r="N11" s="122">
        <f>LARGE(E11:J11,5)</f>
        <v>0</v>
      </c>
    </row>
    <row r="12" spans="1:14" ht="12.75">
      <c r="A12">
        <f t="shared" si="0"/>
        <v>9</v>
      </c>
      <c r="B12" s="55">
        <f t="shared" si="1"/>
        <v>9</v>
      </c>
      <c r="C12" s="42" t="str">
        <f>'D14-15'!C14</f>
        <v>ANDERSSON Ronja</v>
      </c>
      <c r="D12" s="92" t="str">
        <f>'D14-15'!D14</f>
        <v>Sälens IF</v>
      </c>
      <c r="E12" s="87">
        <f>'D14-15'!U14</f>
        <v>48</v>
      </c>
      <c r="F12" s="80">
        <f>'D14-15'!W14</f>
        <v>42</v>
      </c>
      <c r="G12" s="85">
        <f>'D14-15'!Y14</f>
        <v>23</v>
      </c>
      <c r="H12" s="80">
        <f>'D14-15'!AA14</f>
        <v>48</v>
      </c>
      <c r="I12" s="85">
        <f>'D14-15'!AC14</f>
        <v>46</v>
      </c>
      <c r="J12" s="80">
        <f>'D14-15'!AE14</f>
        <v>48</v>
      </c>
      <c r="K12" s="116">
        <f>SUM(E12:J12)</f>
        <v>255</v>
      </c>
      <c r="L12" s="118">
        <f>LARGE(E12:J12,1)+LARGE(E12:J12,2)+LARGE(E12:J12,3)</f>
        <v>144</v>
      </c>
      <c r="M12" s="130">
        <f>LARGE(E12:J12,4)</f>
        <v>46</v>
      </c>
      <c r="N12" s="122">
        <f>LARGE(E12:J12,5)</f>
        <v>42</v>
      </c>
    </row>
    <row r="13" spans="1:14" ht="12.75">
      <c r="A13">
        <f t="shared" si="0"/>
        <v>10</v>
      </c>
      <c r="B13" s="55">
        <f t="shared" si="1"/>
        <v>10</v>
      </c>
      <c r="C13" s="42" t="str">
        <f>'D14-15'!C15</f>
        <v>HOLMBERG Matilda</v>
      </c>
      <c r="D13" s="92" t="str">
        <f>'D14-15'!D15</f>
        <v>Malungs SLK</v>
      </c>
      <c r="E13" s="87">
        <f>'D14-15'!U15</f>
        <v>44</v>
      </c>
      <c r="F13" s="80">
        <f>'D14-15'!W15</f>
        <v>55</v>
      </c>
      <c r="G13" s="85">
        <f>'D14-15'!Y15</f>
        <v>0</v>
      </c>
      <c r="H13" s="80">
        <f>'D14-15'!AA15</f>
        <v>37</v>
      </c>
      <c r="I13" s="85">
        <f>'D14-15'!AC15</f>
        <v>39</v>
      </c>
      <c r="J13" s="80">
        <f>'D14-15'!AE15</f>
        <v>42</v>
      </c>
      <c r="K13" s="116">
        <f>SUM(E13:J13)</f>
        <v>217</v>
      </c>
      <c r="L13" s="118">
        <f>LARGE(E13:J13,1)+LARGE(E13:J13,2)+LARGE(E13:J13,3)</f>
        <v>141</v>
      </c>
      <c r="M13" s="130">
        <f>LARGE(E14:J14,4)</f>
        <v>42</v>
      </c>
      <c r="N13" s="122">
        <f>LARGE(E14:J14,5)</f>
        <v>38</v>
      </c>
    </row>
    <row r="14" spans="1:14" ht="12.75">
      <c r="A14">
        <f t="shared" si="0"/>
        <v>11</v>
      </c>
      <c r="B14" s="55">
        <f t="shared" si="1"/>
        <v>11</v>
      </c>
      <c r="C14" s="42" t="str">
        <f>'D14-15'!C13</f>
        <v>NILSSON Sara</v>
      </c>
      <c r="D14" s="92" t="str">
        <f>'D14-15'!D13</f>
        <v>Gävle Alpina SK</v>
      </c>
      <c r="E14" s="87">
        <f>'D14-15'!U13</f>
        <v>50</v>
      </c>
      <c r="F14" s="80">
        <f>'D14-15'!W13</f>
        <v>0</v>
      </c>
      <c r="G14" s="85">
        <f>'D14-15'!Y13</f>
        <v>44</v>
      </c>
      <c r="H14" s="80">
        <f>'D14-15'!AA13</f>
        <v>42</v>
      </c>
      <c r="I14" s="85">
        <f>'D14-15'!AC13</f>
        <v>44</v>
      </c>
      <c r="J14" s="80">
        <f>'D14-15'!AE13</f>
        <v>38</v>
      </c>
      <c r="K14" s="116">
        <f>SUM(E14:J14)</f>
        <v>218</v>
      </c>
      <c r="L14" s="118">
        <f>LARGE(E14:J14,1)+LARGE(E14:J14,2)+LARGE(E14:J14,3)</f>
        <v>138</v>
      </c>
      <c r="M14" s="130">
        <f>LARGE(E14:J14,4)</f>
        <v>42</v>
      </c>
      <c r="N14" s="122">
        <f>LARGE(E14:J14,5)</f>
        <v>38</v>
      </c>
    </row>
    <row r="15" spans="1:14" ht="12.75">
      <c r="A15">
        <f t="shared" si="0"/>
        <v>12</v>
      </c>
      <c r="B15" s="55">
        <f t="shared" si="1"/>
        <v>12</v>
      </c>
      <c r="C15" s="42" t="str">
        <f>'D14-15'!C18</f>
        <v>RAIJ Sofia</v>
      </c>
      <c r="D15" s="92" t="str">
        <f>'D14-15'!D18</f>
        <v>Kils SLK</v>
      </c>
      <c r="E15" s="87">
        <f>'D14-15'!U18</f>
        <v>39</v>
      </c>
      <c r="F15" s="80">
        <f>'D14-15'!W18</f>
        <v>44</v>
      </c>
      <c r="G15" s="85">
        <f>'D14-15'!Y18</f>
        <v>40</v>
      </c>
      <c r="H15" s="80">
        <f>'D14-15'!AA18</f>
        <v>0</v>
      </c>
      <c r="I15" s="85">
        <f>'D14-15'!AC18</f>
        <v>42</v>
      </c>
      <c r="J15" s="80">
        <f>'D14-15'!AE18</f>
        <v>40</v>
      </c>
      <c r="K15" s="116">
        <f>SUM(E15:J15)</f>
        <v>205</v>
      </c>
      <c r="L15" s="118">
        <f>LARGE(E15:J15,1)+LARGE(E15:J15,2)+LARGE(E15:J15,3)</f>
        <v>126</v>
      </c>
      <c r="M15" s="130">
        <f>LARGE(E15:J15,4)</f>
        <v>40</v>
      </c>
      <c r="N15" s="122">
        <f>LARGE(E15:J15,5)</f>
        <v>39</v>
      </c>
    </row>
    <row r="16" spans="1:14" ht="12.75">
      <c r="A16">
        <f t="shared" si="0"/>
        <v>13</v>
      </c>
      <c r="B16" s="55">
        <f t="shared" si="1"/>
        <v>13</v>
      </c>
      <c r="C16" s="42" t="str">
        <f>'D14-15'!C22</f>
        <v>STRIDH Filippa</v>
      </c>
      <c r="D16" s="92" t="str">
        <f>'D14-15'!D22</f>
        <v>Örebro SLF</v>
      </c>
      <c r="E16" s="87">
        <f>'D14-15'!U22</f>
        <v>37</v>
      </c>
      <c r="F16" s="80">
        <f>'D14-15'!W22</f>
        <v>40</v>
      </c>
      <c r="G16" s="85">
        <f>'D14-15'!Y22</f>
        <v>42</v>
      </c>
      <c r="H16" s="80">
        <f>'D14-15'!AA22</f>
        <v>40</v>
      </c>
      <c r="I16" s="85">
        <f>'D14-15'!AC22</f>
        <v>40</v>
      </c>
      <c r="J16" s="80">
        <f>'D14-15'!AE22</f>
        <v>34</v>
      </c>
      <c r="K16" s="116">
        <f>SUM(E16:J16)</f>
        <v>233</v>
      </c>
      <c r="L16" s="118">
        <f>LARGE(E16:J16,1)+LARGE(E16:J16,2)+LARGE(E16:J16,3)</f>
        <v>122</v>
      </c>
      <c r="M16" s="130">
        <f>LARGE(E16:J16,4)</f>
        <v>40</v>
      </c>
      <c r="N16" s="122">
        <f>LARGE(E16:J16,5)</f>
        <v>37</v>
      </c>
    </row>
    <row r="17" spans="1:14" ht="12.75">
      <c r="A17">
        <f t="shared" si="0"/>
        <v>14</v>
      </c>
      <c r="B17" s="55">
        <f t="shared" si="1"/>
        <v>14</v>
      </c>
      <c r="C17" s="42" t="str">
        <f>'D14-15'!C20</f>
        <v>FÄLDT Clara</v>
      </c>
      <c r="D17" s="92" t="str">
        <f>'D14-15'!D20</f>
        <v>IFK Borlänge</v>
      </c>
      <c r="E17" s="87">
        <f>'D14-15'!U20</f>
        <v>37</v>
      </c>
      <c r="F17" s="80">
        <f>'D14-15'!W20</f>
        <v>32</v>
      </c>
      <c r="G17" s="85">
        <f>'D14-15'!Y20</f>
        <v>28</v>
      </c>
      <c r="H17" s="80">
        <f>'D14-15'!AA20</f>
        <v>27</v>
      </c>
      <c r="I17" s="85">
        <f>'D14-15'!AC20</f>
        <v>35</v>
      </c>
      <c r="J17" s="80">
        <f>'D14-15'!AE20</f>
        <v>46</v>
      </c>
      <c r="K17" s="116">
        <f>SUM(E17:J17)</f>
        <v>205</v>
      </c>
      <c r="L17" s="118">
        <f>LARGE(E17:J17,1)+LARGE(E17:J17,2)+LARGE(E17:J17,3)</f>
        <v>118</v>
      </c>
      <c r="M17" s="130">
        <f>LARGE(E17:J17,4)</f>
        <v>32</v>
      </c>
      <c r="N17" s="122">
        <f>LARGE(E17:J17,5)</f>
        <v>28</v>
      </c>
    </row>
    <row r="18" spans="1:14" ht="12.75">
      <c r="A18">
        <f t="shared" si="0"/>
        <v>15</v>
      </c>
      <c r="B18" s="55">
        <f t="shared" si="1"/>
        <v>15</v>
      </c>
      <c r="C18" s="42" t="str">
        <f>'D14-15'!C21</f>
        <v>HAGERIUS Julia</v>
      </c>
      <c r="D18" s="92" t="str">
        <f>'D14-15'!D21</f>
        <v>Örebro SLF</v>
      </c>
      <c r="E18" s="87">
        <f>'D14-15'!U21</f>
        <v>38</v>
      </c>
      <c r="F18" s="80">
        <f>'D14-15'!W21</f>
        <v>39</v>
      </c>
      <c r="G18" s="85">
        <f>'D14-15'!Y21</f>
        <v>35</v>
      </c>
      <c r="H18" s="80">
        <f>'D14-15'!AA21</f>
        <v>39</v>
      </c>
      <c r="I18" s="85">
        <f>'D14-15'!AC21</f>
        <v>38</v>
      </c>
      <c r="J18" s="80">
        <f>'D14-15'!AE21</f>
        <v>0</v>
      </c>
      <c r="K18" s="116">
        <f>SUM(E18:J18)</f>
        <v>189</v>
      </c>
      <c r="L18" s="118">
        <f>LARGE(E18:J18,1)+LARGE(E18:J18,2)+LARGE(E18:J18,3)</f>
        <v>116</v>
      </c>
      <c r="M18" s="130">
        <f>LARGE(E18:J18,4)</f>
        <v>38</v>
      </c>
      <c r="N18" s="122">
        <f>LARGE(E18:J18,5)</f>
        <v>35</v>
      </c>
    </row>
    <row r="19" spans="1:14" ht="12.75">
      <c r="A19">
        <f t="shared" si="0"/>
        <v>16</v>
      </c>
      <c r="B19" s="55">
        <f t="shared" si="1"/>
        <v>16</v>
      </c>
      <c r="C19" s="42" t="str">
        <f>'D14-15'!C17</f>
        <v>PERSSON Malin</v>
      </c>
      <c r="D19" s="92" t="str">
        <f>'D14-15'!D17</f>
        <v>IFK Borlänge</v>
      </c>
      <c r="E19" s="87">
        <f>'D14-15'!U17</f>
        <v>31</v>
      </c>
      <c r="F19" s="80">
        <f>'D14-15'!W17</f>
        <v>37</v>
      </c>
      <c r="G19" s="85">
        <f>'D14-15'!Y17</f>
        <v>35</v>
      </c>
      <c r="H19" s="80">
        <f>'D14-15'!AA17</f>
        <v>35</v>
      </c>
      <c r="I19" s="85">
        <f>'D14-15'!AC17</f>
        <v>37</v>
      </c>
      <c r="J19" s="80">
        <f>'D14-15'!AE17</f>
        <v>39</v>
      </c>
      <c r="K19" s="116">
        <f>SUM(E19:J19)</f>
        <v>214</v>
      </c>
      <c r="L19" s="118">
        <f>LARGE(E19:J19,1)+LARGE(E19:J19,2)+LARGE(E19:J19,3)</f>
        <v>113</v>
      </c>
      <c r="M19" s="130">
        <f>LARGE(E19:J19,4)</f>
        <v>35</v>
      </c>
      <c r="N19" s="122">
        <f>LARGE(E19:J19,5)</f>
        <v>35</v>
      </c>
    </row>
    <row r="20" spans="1:14" ht="12.75">
      <c r="A20">
        <f t="shared" si="0"/>
        <v>17</v>
      </c>
      <c r="B20" s="55">
        <f t="shared" si="1"/>
        <v>17</v>
      </c>
      <c r="C20" s="42" t="str">
        <f>'D14-15'!C16</f>
        <v>NYGÅRD Signe</v>
      </c>
      <c r="D20" s="92" t="str">
        <f>'D14-15'!D16</f>
        <v>Rättviks SLK</v>
      </c>
      <c r="E20" s="87">
        <f>'D14-15'!U16</f>
        <v>32</v>
      </c>
      <c r="F20" s="80">
        <f>'D14-15'!W16</f>
        <v>36</v>
      </c>
      <c r="G20" s="85">
        <f>'D14-15'!Y16</f>
        <v>37</v>
      </c>
      <c r="H20" s="80">
        <f>'D14-15'!AA16</f>
        <v>38</v>
      </c>
      <c r="I20" s="85">
        <f>'D14-15'!AC16</f>
        <v>34</v>
      </c>
      <c r="J20" s="80">
        <f>'D14-15'!AE16</f>
        <v>31</v>
      </c>
      <c r="K20" s="116">
        <f>SUM(E20:J20)</f>
        <v>208</v>
      </c>
      <c r="L20" s="118">
        <f>LARGE(E20:J20,1)+LARGE(E20:J20,2)+LARGE(E20:J20,3)</f>
        <v>111</v>
      </c>
      <c r="M20" s="130">
        <f>LARGE(E20:J20,4)</f>
        <v>34</v>
      </c>
      <c r="N20" s="122">
        <f>LARGE(E20:J20,5)</f>
        <v>32</v>
      </c>
    </row>
    <row r="21" spans="1:14" ht="12.75">
      <c r="A21">
        <f aca="true" t="shared" si="2" ref="A21:A36">1+A20</f>
        <v>18</v>
      </c>
      <c r="B21" s="55">
        <f t="shared" si="1"/>
        <v>18</v>
      </c>
      <c r="C21" s="42" t="str">
        <f>'D14-15'!C24</f>
        <v>FRISENDAHL Emma</v>
      </c>
      <c r="D21" s="92" t="str">
        <f>'D14-15'!D24</f>
        <v>Kungsbergets AK</v>
      </c>
      <c r="E21" s="87">
        <f>'D14-15'!U24</f>
        <v>34</v>
      </c>
      <c r="F21" s="80">
        <f>'D14-15'!W24</f>
        <v>34</v>
      </c>
      <c r="G21" s="85">
        <f>'D14-15'!Y24</f>
        <v>37</v>
      </c>
      <c r="H21" s="80">
        <f>'D14-15'!AA24</f>
        <v>34</v>
      </c>
      <c r="I21" s="85">
        <f>'D14-15'!AC24</f>
        <v>36</v>
      </c>
      <c r="J21" s="80">
        <f>'D14-15'!AE24</f>
        <v>35</v>
      </c>
      <c r="K21" s="116">
        <f>SUM(E21:J21)</f>
        <v>210</v>
      </c>
      <c r="L21" s="118">
        <f>LARGE(E21:J21,1)+LARGE(E21:J21,2)+LARGE(E21:J21,3)</f>
        <v>108</v>
      </c>
      <c r="M21" s="130">
        <f>LARGE(E21:J21,4)</f>
        <v>34</v>
      </c>
      <c r="N21" s="122">
        <f>LARGE(E21:J21,5)</f>
        <v>34</v>
      </c>
    </row>
    <row r="22" spans="1:14" ht="12.75">
      <c r="A22">
        <f t="shared" si="2"/>
        <v>19</v>
      </c>
      <c r="B22" s="55">
        <f t="shared" si="1"/>
        <v>19</v>
      </c>
      <c r="C22" s="42" t="str">
        <f>'D14-15'!C19</f>
        <v>MELIN Filippa</v>
      </c>
      <c r="D22" s="92" t="str">
        <f>'D14-15'!D19</f>
        <v>Kils SLK</v>
      </c>
      <c r="E22" s="87">
        <f>'D14-15'!U19</f>
        <v>33</v>
      </c>
      <c r="F22" s="80">
        <f>'D14-15'!W19</f>
        <v>33</v>
      </c>
      <c r="G22" s="85">
        <f>'D14-15'!Y19</f>
        <v>38</v>
      </c>
      <c r="H22" s="80">
        <f>'D14-15'!AA19</f>
        <v>32</v>
      </c>
      <c r="I22" s="85">
        <f>'D14-15'!AC19</f>
        <v>31</v>
      </c>
      <c r="J22" s="80">
        <f>'D14-15'!AE19</f>
        <v>27</v>
      </c>
      <c r="K22" s="116">
        <f>SUM(E22:J22)</f>
        <v>194</v>
      </c>
      <c r="L22" s="118">
        <f>LARGE(E22:J22,1)+LARGE(E22:J22,2)+LARGE(E22:J22,3)</f>
        <v>104</v>
      </c>
      <c r="M22" s="130">
        <f>LARGE(E21:J21,4)</f>
        <v>34</v>
      </c>
      <c r="N22" s="122">
        <f>LARGE(E21:J21,5)</f>
        <v>34</v>
      </c>
    </row>
    <row r="23" spans="1:14" ht="12.75">
      <c r="A23">
        <f t="shared" si="2"/>
        <v>20</v>
      </c>
      <c r="B23" s="55">
        <f t="shared" si="1"/>
        <v>20</v>
      </c>
      <c r="C23" s="42" t="str">
        <f>'D14-15'!C23</f>
        <v>STENVALL Maja</v>
      </c>
      <c r="D23" s="92" t="str">
        <f>'D14-15'!D23</f>
        <v>Bjursås IK</v>
      </c>
      <c r="E23" s="87">
        <f>'D14-15'!U23</f>
        <v>35</v>
      </c>
      <c r="F23" s="80">
        <f>'D14-15'!W23</f>
        <v>30</v>
      </c>
      <c r="G23" s="85">
        <f>'D14-15'!Y23</f>
        <v>33</v>
      </c>
      <c r="H23" s="80">
        <f>'D14-15'!AA23</f>
        <v>28</v>
      </c>
      <c r="I23" s="85">
        <f>'D14-15'!AC23</f>
        <v>33</v>
      </c>
      <c r="J23" s="80">
        <f>'D14-15'!AE23</f>
        <v>36</v>
      </c>
      <c r="K23" s="116">
        <f>SUM(E23:J23)</f>
        <v>195</v>
      </c>
      <c r="L23" s="118">
        <f>LARGE(E23:J23,1)+LARGE(E23:J23,2)+LARGE(E23:J23,3)</f>
        <v>104</v>
      </c>
      <c r="M23" s="130">
        <f>LARGE(E23:J23,4)</f>
        <v>33</v>
      </c>
      <c r="N23" s="122">
        <f>LARGE(E23:J23,5)</f>
        <v>30</v>
      </c>
    </row>
    <row r="24" spans="1:14" ht="12.75">
      <c r="A24">
        <f t="shared" si="2"/>
        <v>21</v>
      </c>
      <c r="B24" s="55">
        <f t="shared" si="1"/>
        <v>21</v>
      </c>
      <c r="C24" s="42" t="str">
        <f>'D14-15'!C29</f>
        <v>ANDERSON Victoria</v>
      </c>
      <c r="D24" s="92" t="str">
        <f>'D14-15'!D29</f>
        <v>IFK Falun</v>
      </c>
      <c r="E24" s="87">
        <f>'D14-15'!U29</f>
        <v>29</v>
      </c>
      <c r="F24" s="80">
        <f>'D14-15'!W29</f>
        <v>26</v>
      </c>
      <c r="G24" s="85">
        <f>'D14-15'!Y29</f>
        <v>39</v>
      </c>
      <c r="H24" s="80">
        <f>'D14-15'!AA29</f>
        <v>31</v>
      </c>
      <c r="I24" s="85">
        <f>'D14-15'!AC29</f>
        <v>32</v>
      </c>
      <c r="J24" s="80">
        <f>'D14-15'!AE29</f>
        <v>28</v>
      </c>
      <c r="K24" s="116">
        <f>SUM(E24:J24)</f>
        <v>185</v>
      </c>
      <c r="L24" s="118">
        <f>LARGE(E24:J24,1)+LARGE(E24:J24,2)+LARGE(E24:J24,3)</f>
        <v>102</v>
      </c>
      <c r="M24" s="130">
        <f>LARGE(E24:J24,4)</f>
        <v>29</v>
      </c>
      <c r="N24" s="122">
        <f>LARGE(E24:J24,5)</f>
        <v>28</v>
      </c>
    </row>
    <row r="25" spans="1:14" ht="12.75">
      <c r="A25">
        <f t="shared" si="2"/>
        <v>22</v>
      </c>
      <c r="B25" s="55">
        <f t="shared" si="1"/>
        <v>22</v>
      </c>
      <c r="C25" s="42" t="str">
        <f>'D14-15'!C31</f>
        <v>NORLING Mikaela</v>
      </c>
      <c r="D25" s="92" t="str">
        <f>'D14-15'!D31</f>
        <v>Rättviks SLK</v>
      </c>
      <c r="E25" s="87">
        <f>'D14-15'!U31</f>
        <v>0</v>
      </c>
      <c r="F25" s="80">
        <f>'D14-15'!W31</f>
        <v>0</v>
      </c>
      <c r="G25" s="85">
        <f>'D14-15'!Y31</f>
        <v>29</v>
      </c>
      <c r="H25" s="80">
        <f>'D14-15'!AA31</f>
        <v>36</v>
      </c>
      <c r="I25" s="85">
        <f>'D14-15'!AC31</f>
        <v>28</v>
      </c>
      <c r="J25" s="80">
        <f>'D14-15'!AE31</f>
        <v>32</v>
      </c>
      <c r="K25" s="116">
        <f>SUM(E25:J25)</f>
        <v>125</v>
      </c>
      <c r="L25" s="118">
        <f>LARGE(E25:J25,1)+LARGE(E25:J25,2)+LARGE(E25:J25,3)</f>
        <v>97</v>
      </c>
      <c r="M25" s="130">
        <f>LARGE(E25:J25,4)</f>
        <v>28</v>
      </c>
      <c r="N25" s="122">
        <f>LARGE(E25:J25,5)</f>
        <v>0</v>
      </c>
    </row>
    <row r="26" spans="1:14" ht="12.75">
      <c r="A26">
        <f t="shared" si="2"/>
        <v>23</v>
      </c>
      <c r="B26" s="55">
        <f t="shared" si="1"/>
        <v>23</v>
      </c>
      <c r="C26" s="42" t="str">
        <f>'D14-15'!C26</f>
        <v>KJELLBERG Moa</v>
      </c>
      <c r="D26" s="92" t="str">
        <f>'D14-15'!D26</f>
        <v>IFK Falun</v>
      </c>
      <c r="E26" s="87">
        <f>'D14-15'!U26</f>
        <v>0</v>
      </c>
      <c r="F26" s="80">
        <f>'D14-15'!W26</f>
        <v>35</v>
      </c>
      <c r="G26" s="85">
        <f>'D14-15'!Y26</f>
        <v>32</v>
      </c>
      <c r="H26" s="80">
        <f>'D14-15'!AA26</f>
        <v>29</v>
      </c>
      <c r="I26" s="85">
        <f>'D14-15'!AC26</f>
        <v>23</v>
      </c>
      <c r="J26" s="80">
        <f>'D14-15'!AE26</f>
        <v>30</v>
      </c>
      <c r="K26" s="116">
        <f>SUM(E26:J26)</f>
        <v>149</v>
      </c>
      <c r="L26" s="118">
        <f>LARGE(E26:J26,1)+LARGE(E26:J26,2)+LARGE(E26:J26,3)</f>
        <v>97</v>
      </c>
      <c r="M26" s="130">
        <f>LARGE(E26:J26,4)</f>
        <v>29</v>
      </c>
      <c r="N26" s="122">
        <f>LARGE(E26:J26,5)</f>
        <v>23</v>
      </c>
    </row>
    <row r="27" spans="1:14" ht="12.75">
      <c r="A27">
        <f t="shared" si="2"/>
        <v>24</v>
      </c>
      <c r="B27" s="55">
        <f t="shared" si="1"/>
        <v>24</v>
      </c>
      <c r="C27" s="42" t="str">
        <f>'D14-15'!C27</f>
        <v>STÅHLBOM Emilia</v>
      </c>
      <c r="D27" s="92" t="str">
        <f>'D14-15'!D27</f>
        <v>Kumla SF</v>
      </c>
      <c r="E27" s="87">
        <f>'D14-15'!U27</f>
        <v>30</v>
      </c>
      <c r="F27" s="80">
        <f>'D14-15'!W27</f>
        <v>31</v>
      </c>
      <c r="G27" s="85">
        <f>'D14-15'!Y27</f>
        <v>31</v>
      </c>
      <c r="H27" s="80">
        <f>'D14-15'!AA27</f>
        <v>33</v>
      </c>
      <c r="I27" s="85">
        <f>'D14-15'!AC27</f>
        <v>0</v>
      </c>
      <c r="J27" s="80">
        <f>'D14-15'!AE27</f>
        <v>0</v>
      </c>
      <c r="K27" s="116">
        <f>SUM(E27:J27)</f>
        <v>125</v>
      </c>
      <c r="L27" s="118">
        <f>LARGE(E27:J27,1)+LARGE(E27:J27,2)+LARGE(E27:J27,3)</f>
        <v>95</v>
      </c>
      <c r="M27" s="130">
        <f>LARGE(E27:J27,4)</f>
        <v>30</v>
      </c>
      <c r="N27" s="122">
        <f>LARGE(E27:J27,5)</f>
        <v>0</v>
      </c>
    </row>
    <row r="28" spans="1:14" ht="12.75">
      <c r="A28">
        <f t="shared" si="2"/>
        <v>25</v>
      </c>
      <c r="B28" s="55">
        <f t="shared" si="1"/>
        <v>25</v>
      </c>
      <c r="C28" s="42" t="str">
        <f>'D14-15'!C30</f>
        <v>ZACKRISSON Mimmi</v>
      </c>
      <c r="D28" s="92" t="str">
        <f>'D14-15'!D30</f>
        <v>IFK Falun</v>
      </c>
      <c r="E28" s="87">
        <f>'D14-15'!U30</f>
        <v>22</v>
      </c>
      <c r="F28" s="80">
        <f>'D14-15'!W30</f>
        <v>27</v>
      </c>
      <c r="G28" s="85">
        <f>'D14-15'!Y30</f>
        <v>25</v>
      </c>
      <c r="H28" s="80">
        <f>'D14-15'!AA30</f>
        <v>31</v>
      </c>
      <c r="I28" s="85">
        <f>'D14-15'!AC30</f>
        <v>30</v>
      </c>
      <c r="J28" s="80">
        <f>'D14-15'!AE30</f>
        <v>33</v>
      </c>
      <c r="K28" s="116">
        <f>SUM(E28:J28)</f>
        <v>168</v>
      </c>
      <c r="L28" s="118">
        <f>LARGE(E28:J28,1)+LARGE(E28:J28,2)+LARGE(E28:J28,3)</f>
        <v>94</v>
      </c>
      <c r="M28" s="130">
        <f>LARGE(E28:J28,4)</f>
        <v>27</v>
      </c>
      <c r="N28" s="122">
        <f>LARGE(E28:J28,5)</f>
        <v>25</v>
      </c>
    </row>
    <row r="29" spans="1:14" ht="12.75">
      <c r="A29">
        <f t="shared" si="2"/>
        <v>26</v>
      </c>
      <c r="B29" s="55">
        <f t="shared" si="1"/>
        <v>26</v>
      </c>
      <c r="C29" s="42" t="str">
        <f>'D14-15'!C25</f>
        <v>WÅGELÖF Wilma</v>
      </c>
      <c r="D29" s="92" t="str">
        <f>'D14-15'!D25</f>
        <v>Örebro SLF</v>
      </c>
      <c r="E29" s="87">
        <f>'D14-15'!U25</f>
        <v>0</v>
      </c>
      <c r="F29" s="80">
        <f>'D14-15'!W25</f>
        <v>23</v>
      </c>
      <c r="G29" s="85">
        <f>'D14-15'!Y25</f>
        <v>25</v>
      </c>
      <c r="H29" s="80">
        <f>'D14-15'!AA25</f>
        <v>24</v>
      </c>
      <c r="I29" s="85">
        <f>'D14-15'!AC25</f>
        <v>27</v>
      </c>
      <c r="J29" s="80">
        <f>'D14-15'!AE25</f>
        <v>37</v>
      </c>
      <c r="K29" s="116">
        <f>SUM(E29:J29)</f>
        <v>136</v>
      </c>
      <c r="L29" s="118">
        <f>LARGE(E29:J29,1)+LARGE(E29:J29,2)+LARGE(E29:J29,3)</f>
        <v>89</v>
      </c>
      <c r="M29" s="130">
        <f>LARGE(E29:J29,4)</f>
        <v>24</v>
      </c>
      <c r="N29" s="122">
        <f>LARGE(E29:J29,5)</f>
        <v>23</v>
      </c>
    </row>
    <row r="30" spans="1:14" ht="12.75">
      <c r="A30">
        <f t="shared" si="2"/>
        <v>27</v>
      </c>
      <c r="B30" s="55">
        <f t="shared" si="1"/>
        <v>27</v>
      </c>
      <c r="C30" s="42" t="str">
        <f>'D14-15'!C36</f>
        <v>OLSSON Tove</v>
      </c>
      <c r="D30" s="92" t="str">
        <f>'D14-15'!D36</f>
        <v>IFK Borlänge</v>
      </c>
      <c r="E30" s="87">
        <f>'D14-15'!U36</f>
        <v>28</v>
      </c>
      <c r="F30" s="80">
        <f>'D14-15'!W36</f>
        <v>28</v>
      </c>
      <c r="G30" s="85">
        <f>'D14-15'!Y36</f>
        <v>30</v>
      </c>
      <c r="H30" s="80">
        <f>'D14-15'!AA36</f>
        <v>22</v>
      </c>
      <c r="I30" s="85">
        <f>'D14-15'!AC36</f>
        <v>24</v>
      </c>
      <c r="J30" s="80">
        <f>'D14-15'!AE36</f>
        <v>25</v>
      </c>
      <c r="K30" s="116">
        <f>SUM(E30:J30)</f>
        <v>157</v>
      </c>
      <c r="L30" s="118">
        <f>LARGE(E30:J30,1)+LARGE(E30:J30,2)+LARGE(E30:J30,3)</f>
        <v>86</v>
      </c>
      <c r="M30" s="130">
        <f>LARGE(E30:J30,4)</f>
        <v>25</v>
      </c>
      <c r="N30" s="122">
        <f>LARGE(E30:J30,5)</f>
        <v>24</v>
      </c>
    </row>
    <row r="31" spans="1:14" ht="12.75">
      <c r="A31">
        <f t="shared" si="2"/>
        <v>28</v>
      </c>
      <c r="B31" s="55">
        <f t="shared" si="1"/>
        <v>28</v>
      </c>
      <c r="C31" s="42" t="str">
        <f>'D14-15'!C34</f>
        <v>GOTTBERG Klara</v>
      </c>
      <c r="D31" s="92" t="str">
        <f>'D14-15'!D34</f>
        <v>Sälens IF</v>
      </c>
      <c r="E31" s="87">
        <f>'D14-15'!U34</f>
        <v>0</v>
      </c>
      <c r="F31" s="80">
        <f>'D14-15'!W34</f>
        <v>29</v>
      </c>
      <c r="G31" s="85">
        <f>'D14-15'!Y34</f>
        <v>17</v>
      </c>
      <c r="H31" s="80">
        <f>'D14-15'!AA34</f>
        <v>18</v>
      </c>
      <c r="I31" s="85">
        <f>'D14-15'!AC34</f>
        <v>26</v>
      </c>
      <c r="J31" s="80">
        <f>'D14-15'!AE34</f>
        <v>29</v>
      </c>
      <c r="K31" s="116">
        <f>SUM(E31:J31)</f>
        <v>119</v>
      </c>
      <c r="L31" s="118">
        <f>LARGE(E31:J31,1)+LARGE(E31:J31,2)+LARGE(E31:J31,3)</f>
        <v>84</v>
      </c>
      <c r="M31" s="130">
        <f>LARGE(E31:J31,4)</f>
        <v>18</v>
      </c>
      <c r="N31" s="122">
        <f>LARGE(E31:J31,5)</f>
        <v>17</v>
      </c>
    </row>
    <row r="32" spans="1:14" ht="12.75">
      <c r="A32">
        <f t="shared" si="2"/>
        <v>29</v>
      </c>
      <c r="B32" s="55">
        <f t="shared" si="1"/>
        <v>29</v>
      </c>
      <c r="C32" s="42" t="str">
        <f>'D14-15'!C33</f>
        <v>ÖSTERBERG Lina</v>
      </c>
      <c r="D32" s="92" t="str">
        <f>'D14-15'!D33</f>
        <v>Norrbärke SK Alpin</v>
      </c>
      <c r="E32" s="87">
        <f>'D14-15'!U33</f>
        <v>27</v>
      </c>
      <c r="F32" s="80">
        <f>'D14-15'!W33</f>
        <v>21</v>
      </c>
      <c r="G32" s="85">
        <f>'D14-15'!Y33</f>
        <v>19</v>
      </c>
      <c r="H32" s="80">
        <f>'D14-15'!AA33</f>
        <v>27</v>
      </c>
      <c r="I32" s="85">
        <f>'D14-15'!AC33</f>
        <v>25</v>
      </c>
      <c r="J32" s="80">
        <f>'D14-15'!AE33</f>
        <v>0</v>
      </c>
      <c r="K32" s="116">
        <f>SUM(E32:J32)</f>
        <v>119</v>
      </c>
      <c r="L32" s="118">
        <f>LARGE(E32:J32,1)+LARGE(E32:J32,2)+LARGE(E32:J32,3)</f>
        <v>79</v>
      </c>
      <c r="M32" s="130">
        <f>LARGE(E32:J32,4)</f>
        <v>21</v>
      </c>
      <c r="N32" s="122">
        <f>LARGE(E32:J32,5)</f>
        <v>19</v>
      </c>
    </row>
    <row r="33" spans="1:14" ht="12.75">
      <c r="A33">
        <f t="shared" si="2"/>
        <v>30</v>
      </c>
      <c r="B33" s="55">
        <f t="shared" si="1"/>
        <v>30</v>
      </c>
      <c r="C33" s="42" t="str">
        <f>'D14-15'!C38</f>
        <v>BÖRJESSON Caroline</v>
      </c>
      <c r="D33" s="92" t="str">
        <f>'D14-15'!D38</f>
        <v>Valfjällets SLK</v>
      </c>
      <c r="E33" s="87">
        <f>'D14-15'!U38</f>
        <v>25</v>
      </c>
      <c r="F33" s="80">
        <f>'D14-15'!W38</f>
        <v>25</v>
      </c>
      <c r="G33" s="85">
        <f>'D14-15'!Y38</f>
        <v>22</v>
      </c>
      <c r="H33" s="80">
        <f>'D14-15'!AA38</f>
        <v>21</v>
      </c>
      <c r="I33" s="85">
        <f>'D14-15'!AC38</f>
        <v>20</v>
      </c>
      <c r="J33" s="80">
        <f>'D14-15'!AE38</f>
        <v>26</v>
      </c>
      <c r="K33" s="116">
        <f>SUM(E33:J33)</f>
        <v>139</v>
      </c>
      <c r="L33" s="118">
        <f>LARGE(E33:J33,1)+LARGE(E33:J33,2)+LARGE(E33:J33,3)</f>
        <v>76</v>
      </c>
      <c r="M33" s="130">
        <f>LARGE(E33:J33,4)</f>
        <v>22</v>
      </c>
      <c r="N33" s="122">
        <f>LARGE(E33:J33,5)</f>
        <v>21</v>
      </c>
    </row>
    <row r="34" spans="1:14" ht="12.75">
      <c r="A34">
        <f t="shared" si="2"/>
        <v>31</v>
      </c>
      <c r="B34" s="55">
        <f t="shared" si="1"/>
        <v>31</v>
      </c>
      <c r="C34" s="42" t="str">
        <f>'D14-15'!C32</f>
        <v>JANSSON Emma</v>
      </c>
      <c r="D34" s="92" t="str">
        <f>'D14-15'!D32</f>
        <v>IFK Falun</v>
      </c>
      <c r="E34" s="87">
        <f>'D14-15'!U32</f>
        <v>23</v>
      </c>
      <c r="F34" s="80">
        <f>'D14-15'!W32</f>
        <v>20</v>
      </c>
      <c r="G34" s="85">
        <f>'D14-15'!Y32</f>
        <v>0</v>
      </c>
      <c r="H34" s="80">
        <f>'D14-15'!AA32</f>
        <v>0</v>
      </c>
      <c r="I34" s="85">
        <f>'D14-15'!AC32</f>
        <v>29</v>
      </c>
      <c r="J34" s="80">
        <f>'D14-15'!AE32</f>
        <v>23</v>
      </c>
      <c r="K34" s="116">
        <f>SUM(E34:J34)</f>
        <v>95</v>
      </c>
      <c r="L34" s="118">
        <f>LARGE(E34:J34,1)+LARGE(E34:J34,2)+LARGE(E34:J34,3)</f>
        <v>75</v>
      </c>
      <c r="M34" s="130">
        <f>LARGE(E34:J34,4)</f>
        <v>20</v>
      </c>
      <c r="N34" s="122">
        <f>LARGE(E34:J34,5)</f>
        <v>0</v>
      </c>
    </row>
    <row r="35" spans="1:14" ht="12.75">
      <c r="A35">
        <f t="shared" si="2"/>
        <v>32</v>
      </c>
      <c r="B35" s="55">
        <f t="shared" si="1"/>
        <v>32</v>
      </c>
      <c r="C35" s="42" t="str">
        <f>'D14-15'!C35</f>
        <v>ELOFSSON Emelie</v>
      </c>
      <c r="D35" s="92" t="str">
        <f>'D14-15'!D35</f>
        <v>Valfjällets SLK</v>
      </c>
      <c r="E35" s="87">
        <f>'D14-15'!U35</f>
        <v>26</v>
      </c>
      <c r="F35" s="80">
        <f>'D14-15'!W35</f>
        <v>25</v>
      </c>
      <c r="G35" s="85">
        <f>'D14-15'!Y35</f>
        <v>13</v>
      </c>
      <c r="H35" s="80">
        <f>'D14-15'!AA35</f>
        <v>19</v>
      </c>
      <c r="I35" s="85">
        <f>'D14-15'!AC35</f>
        <v>21</v>
      </c>
      <c r="J35" s="80">
        <f>'D14-15'!AE35</f>
        <v>24</v>
      </c>
      <c r="K35" s="116">
        <f>SUM(E35:J35)</f>
        <v>128</v>
      </c>
      <c r="L35" s="118">
        <f>LARGE(E35:J35,1)+LARGE(E35:J35,2)+LARGE(E35:J35,3)</f>
        <v>75</v>
      </c>
      <c r="M35" s="130">
        <f>LARGE(E35:J35,4)</f>
        <v>21</v>
      </c>
      <c r="N35" s="122">
        <f>LARGE(E35:J35,5)</f>
        <v>19</v>
      </c>
    </row>
    <row r="36" spans="1:14" ht="12.75">
      <c r="A36">
        <f t="shared" si="2"/>
        <v>33</v>
      </c>
      <c r="B36" s="55">
        <f t="shared" si="1"/>
        <v>33</v>
      </c>
      <c r="C36" s="42" t="str">
        <f>'D14-15'!C37</f>
        <v>LINDSTRÖM Lovisa</v>
      </c>
      <c r="D36" s="92" t="str">
        <f>'D14-15'!D37</f>
        <v>Kumla SF</v>
      </c>
      <c r="E36" s="87">
        <f>'D14-15'!U37</f>
        <v>24</v>
      </c>
      <c r="F36" s="80">
        <f>'D14-15'!W37</f>
        <v>22</v>
      </c>
      <c r="G36" s="85">
        <f>'D14-15'!Y37</f>
        <v>26</v>
      </c>
      <c r="H36" s="80">
        <f>'D14-15'!AA37</f>
        <v>21</v>
      </c>
      <c r="I36" s="85">
        <f>'D14-15'!AC37</f>
        <v>0</v>
      </c>
      <c r="J36" s="80">
        <f>'D14-15'!AE37</f>
        <v>0</v>
      </c>
      <c r="K36" s="116">
        <f>SUM(E36:J36)</f>
        <v>93</v>
      </c>
      <c r="L36" s="118">
        <f>LARGE(E36:J36,1)+LARGE(E36:J36,2)+LARGE(E36:J36,3)</f>
        <v>72</v>
      </c>
      <c r="M36" s="130">
        <f>LARGE(E36:J36,4)</f>
        <v>21</v>
      </c>
      <c r="N36" s="122">
        <f>LARGE(E36:J36,5)</f>
        <v>0</v>
      </c>
    </row>
    <row r="37" spans="1:14" ht="12.75">
      <c r="A37">
        <f aca="true" t="shared" si="3" ref="A37:A52">1+A36</f>
        <v>34</v>
      </c>
      <c r="B37" s="55">
        <f aca="true" t="shared" si="4" ref="B37:B58">1+B36</f>
        <v>34</v>
      </c>
      <c r="C37" s="42" t="str">
        <f>'D14-15'!C41</f>
        <v>SAMUELSSON Mikaela</v>
      </c>
      <c r="D37" s="92" t="str">
        <f>'D14-15'!D41</f>
        <v>IFK Falun</v>
      </c>
      <c r="E37" s="87">
        <f>'D14-15'!U41</f>
        <v>21</v>
      </c>
      <c r="F37" s="80">
        <f>'D14-15'!W41</f>
        <v>19</v>
      </c>
      <c r="G37" s="85">
        <f>'D14-15'!Y41</f>
        <v>0</v>
      </c>
      <c r="H37" s="80">
        <f>'D14-15'!AA41</f>
        <v>0</v>
      </c>
      <c r="I37" s="85">
        <f>'D14-15'!AC41</f>
        <v>19</v>
      </c>
      <c r="J37" s="80">
        <f>'D14-15'!AE41</f>
        <v>21</v>
      </c>
      <c r="K37" s="116">
        <f>SUM(E37:J37)</f>
        <v>80</v>
      </c>
      <c r="L37" s="118">
        <f>LARGE(E37:J37,1)+LARGE(E37:J37,2)+LARGE(E37:J37,3)</f>
        <v>61</v>
      </c>
      <c r="M37" s="130">
        <f>LARGE(E37:J37,4)</f>
        <v>19</v>
      </c>
      <c r="N37" s="122">
        <f>LARGE(E37:J37,5)</f>
        <v>0</v>
      </c>
    </row>
    <row r="38" spans="1:14" ht="12.75">
      <c r="A38">
        <f t="shared" si="3"/>
        <v>35</v>
      </c>
      <c r="B38" s="55">
        <f t="shared" si="4"/>
        <v>35</v>
      </c>
      <c r="C38" s="42" t="str">
        <f>'D14-15'!C40</f>
        <v>NORLING Klara</v>
      </c>
      <c r="D38" s="92" t="str">
        <f>'D14-15'!D40</f>
        <v>IFK Falun</v>
      </c>
      <c r="E38" s="87">
        <f>'D14-15'!U40</f>
        <v>19</v>
      </c>
      <c r="F38" s="80">
        <f>'D14-15'!W40</f>
        <v>0</v>
      </c>
      <c r="G38" s="85">
        <f>'D14-15'!Y40</f>
        <v>16</v>
      </c>
      <c r="H38" s="80">
        <f>'D14-15'!AA40</f>
        <v>14</v>
      </c>
      <c r="I38" s="85">
        <f>'D14-15'!AC40</f>
        <v>18</v>
      </c>
      <c r="J38" s="80">
        <f>'D14-15'!AE40</f>
        <v>20</v>
      </c>
      <c r="K38" s="116">
        <f>SUM(E38:J38)</f>
        <v>87</v>
      </c>
      <c r="L38" s="118">
        <f>LARGE(E38:J38,1)+LARGE(E38:J38,2)+LARGE(E38:J38,3)</f>
        <v>57</v>
      </c>
      <c r="M38" s="130">
        <f>LARGE(E38:J38,4)</f>
        <v>16</v>
      </c>
      <c r="N38" s="122">
        <f>LARGE(E38:J38,5)</f>
        <v>14</v>
      </c>
    </row>
    <row r="39" spans="1:14" ht="12.75">
      <c r="A39">
        <f t="shared" si="3"/>
        <v>36</v>
      </c>
      <c r="B39" s="55">
        <f t="shared" si="4"/>
        <v>36</v>
      </c>
      <c r="C39" s="42" t="str">
        <f>'D14-15'!C39</f>
        <v>BJURESÄTER Sigrid</v>
      </c>
      <c r="D39" s="92" t="str">
        <f>'D14-15'!D39</f>
        <v>Kils SLK</v>
      </c>
      <c r="E39" s="87">
        <f>'D14-15'!U39</f>
        <v>20</v>
      </c>
      <c r="F39" s="80">
        <f>'D14-15'!W39</f>
        <v>18</v>
      </c>
      <c r="G39" s="85">
        <f>'D14-15'!Y39</f>
        <v>0</v>
      </c>
      <c r="H39" s="80">
        <f>'D14-15'!AA39</f>
        <v>0</v>
      </c>
      <c r="I39" s="85">
        <f>'D14-15'!AC39</f>
        <v>15</v>
      </c>
      <c r="J39" s="80">
        <f>'D14-15'!AE39</f>
        <v>19</v>
      </c>
      <c r="K39" s="116">
        <f>SUM(E39:J39)</f>
        <v>72</v>
      </c>
      <c r="L39" s="118">
        <f>LARGE(E39:J39,1)+LARGE(E39:J39,2)+LARGE(E39:J39,3)</f>
        <v>57</v>
      </c>
      <c r="M39" s="130">
        <f>LARGE(E39:J39,4)</f>
        <v>15</v>
      </c>
      <c r="N39" s="122">
        <f>LARGE(E39:J39,5)</f>
        <v>0</v>
      </c>
    </row>
    <row r="40" spans="1:14" ht="12.75">
      <c r="A40">
        <f t="shared" si="3"/>
        <v>37</v>
      </c>
      <c r="B40" s="55">
        <f t="shared" si="4"/>
        <v>37</v>
      </c>
      <c r="C40" s="42" t="str">
        <f>'D14-15'!C45</f>
        <v>STÅHLBERG Anna</v>
      </c>
      <c r="D40" s="92" t="str">
        <f>'D14-15'!D45</f>
        <v>Karlskoga SK</v>
      </c>
      <c r="E40" s="87">
        <f>'D14-15'!U45</f>
        <v>0</v>
      </c>
      <c r="F40" s="80">
        <f>'D14-15'!W45</f>
        <v>0</v>
      </c>
      <c r="G40" s="85">
        <f>'D14-15'!Y45</f>
        <v>21</v>
      </c>
      <c r="H40" s="80">
        <f>'D14-15'!AA45</f>
        <v>15</v>
      </c>
      <c r="I40" s="85">
        <f>'D14-15'!AC45</f>
        <v>17</v>
      </c>
      <c r="J40" s="80">
        <f>'D14-15'!AE45</f>
        <v>18</v>
      </c>
      <c r="K40" s="116">
        <f>SUM(E40:J40)</f>
        <v>71</v>
      </c>
      <c r="L40" s="118">
        <f>LARGE(E40:J40,1)+LARGE(E40:J40,2)+LARGE(E40:J40,3)</f>
        <v>56</v>
      </c>
      <c r="M40" s="130">
        <f>LARGE(E40:J40,4)</f>
        <v>15</v>
      </c>
      <c r="N40" s="122">
        <f>LARGE(E40:J40,5)</f>
        <v>0</v>
      </c>
    </row>
    <row r="41" spans="1:14" ht="12.75">
      <c r="A41">
        <f t="shared" si="3"/>
        <v>38</v>
      </c>
      <c r="B41" s="55">
        <f t="shared" si="4"/>
        <v>38</v>
      </c>
      <c r="C41" s="42" t="str">
        <f>'D14-15'!C42</f>
        <v>FÄLLBOM Ebba</v>
      </c>
      <c r="D41" s="92" t="str">
        <f>'D14-15'!D42</f>
        <v>Leksands SLK</v>
      </c>
      <c r="E41" s="87">
        <f>'D14-15'!U42</f>
        <v>18</v>
      </c>
      <c r="F41" s="80">
        <f>'D14-15'!W42</f>
        <v>16</v>
      </c>
      <c r="G41" s="85">
        <f>'D14-15'!Y42</f>
        <v>0</v>
      </c>
      <c r="H41" s="80">
        <f>'D14-15'!AA42</f>
        <v>0</v>
      </c>
      <c r="I41" s="85">
        <f>'D14-15'!AC42</f>
        <v>16</v>
      </c>
      <c r="J41" s="80">
        <f>'D14-15'!AE42</f>
        <v>0</v>
      </c>
      <c r="K41" s="116">
        <f>SUM(E41:J41)</f>
        <v>50</v>
      </c>
      <c r="L41" s="118">
        <f>LARGE(E41:J41,1)+LARGE(E41:J41,2)+LARGE(E41:J41,3)</f>
        <v>50</v>
      </c>
      <c r="M41" s="130">
        <f>LARGE(E41:J41,4)</f>
        <v>0</v>
      </c>
      <c r="N41" s="122">
        <f>LARGE(E41:J41,5)</f>
        <v>0</v>
      </c>
    </row>
    <row r="42" spans="1:14" ht="12.75">
      <c r="A42">
        <f t="shared" si="3"/>
        <v>39</v>
      </c>
      <c r="B42" s="55">
        <f t="shared" si="4"/>
        <v>39</v>
      </c>
      <c r="C42" s="42" t="s">
        <v>183</v>
      </c>
      <c r="D42" s="92" t="s">
        <v>182</v>
      </c>
      <c r="E42" s="87">
        <f>'D14-15'!U43</f>
        <v>0</v>
      </c>
      <c r="F42" s="80">
        <f>'D14-15'!W43</f>
        <v>0</v>
      </c>
      <c r="G42" s="85">
        <f>'D14-15'!Y43</f>
        <v>24</v>
      </c>
      <c r="H42" s="80">
        <f>'D14-15'!AA43</f>
        <v>23</v>
      </c>
      <c r="I42" s="85">
        <f>'D14-15'!AC43</f>
        <v>0</v>
      </c>
      <c r="J42" s="80">
        <f>'D14-15'!AE43</f>
        <v>0</v>
      </c>
      <c r="K42" s="116">
        <f>SUM(E42:J42)</f>
        <v>47</v>
      </c>
      <c r="L42" s="118">
        <f>LARGE(E42:J42,1)+LARGE(E42:J42,2)+LARGE(E42:J42,3)</f>
        <v>47</v>
      </c>
      <c r="M42" s="130">
        <f>LARGE(E42:J42,4)</f>
        <v>0</v>
      </c>
      <c r="N42" s="122">
        <f>LARGE(E42:J42,5)</f>
        <v>0</v>
      </c>
    </row>
    <row r="43" spans="1:14" ht="12.75">
      <c r="A43">
        <f t="shared" si="3"/>
        <v>40</v>
      </c>
      <c r="B43" s="55">
        <f t="shared" si="4"/>
        <v>40</v>
      </c>
      <c r="C43" s="42" t="str">
        <f>'D14-15'!C28</f>
        <v>ANDERSSON Michaela</v>
      </c>
      <c r="D43" s="92" t="str">
        <f>'D14-15'!D28</f>
        <v>Örebro SLF</v>
      </c>
      <c r="E43" s="87">
        <f>'D14-15'!U28</f>
        <v>0</v>
      </c>
      <c r="F43" s="80">
        <f>'D14-15'!W28</f>
        <v>0</v>
      </c>
      <c r="G43" s="85">
        <f>'D14-15'!Y28</f>
        <v>20</v>
      </c>
      <c r="H43" s="80">
        <f>'D14-15'!AA28</f>
        <v>25</v>
      </c>
      <c r="I43" s="85">
        <f>'D14-15'!AC28</f>
        <v>0</v>
      </c>
      <c r="J43" s="80">
        <f>'D14-15'!AE28</f>
        <v>0</v>
      </c>
      <c r="K43" s="116">
        <f>SUM(E43:J43)</f>
        <v>45</v>
      </c>
      <c r="L43" s="118">
        <f>LARGE(E43:J43,1)+LARGE(E43:J43,2)+LARGE(E43:J43,3)</f>
        <v>45</v>
      </c>
      <c r="M43" s="130">
        <f>LARGE(E43:J43,4)</f>
        <v>0</v>
      </c>
      <c r="N43" s="122">
        <f>LARGE(E43:J43,5)</f>
        <v>0</v>
      </c>
    </row>
    <row r="44" spans="1:14" ht="12.75">
      <c r="A44">
        <f t="shared" si="3"/>
        <v>41</v>
      </c>
      <c r="B44" s="55">
        <f t="shared" si="4"/>
        <v>41</v>
      </c>
      <c r="C44" s="42" t="str">
        <f>'D14-15'!C46</f>
        <v>HÅKONSEN Ida-Stina</v>
      </c>
      <c r="D44" s="92" t="str">
        <f>'D14-15'!D46</f>
        <v>Norrbärke SK Alpin</v>
      </c>
      <c r="E44" s="87">
        <f>'D14-15'!U46</f>
        <v>0</v>
      </c>
      <c r="F44" s="80">
        <f>'D14-15'!W46</f>
        <v>0</v>
      </c>
      <c r="G44" s="85">
        <f>'D14-15'!Y46</f>
        <v>0</v>
      </c>
      <c r="H44" s="80">
        <f>'D14-15'!AA46</f>
        <v>0</v>
      </c>
      <c r="I44" s="85">
        <f>'D14-15'!AC46</f>
        <v>22</v>
      </c>
      <c r="J44" s="80">
        <f>'D14-15'!AE46</f>
        <v>22</v>
      </c>
      <c r="K44" s="116">
        <f>SUM(E44:J44)</f>
        <v>44</v>
      </c>
      <c r="L44" s="118">
        <f>LARGE(E44:J44,1)+LARGE(E44:J44,2)+LARGE(E44:J44,3)</f>
        <v>44</v>
      </c>
      <c r="M44" s="130">
        <f>LARGE(E44:J44,4)</f>
        <v>0</v>
      </c>
      <c r="N44" s="122">
        <f>LARGE(E44:J44,5)</f>
        <v>0</v>
      </c>
    </row>
    <row r="45" spans="1:14" ht="12.75">
      <c r="A45">
        <f t="shared" si="3"/>
        <v>42</v>
      </c>
      <c r="B45" s="55">
        <f t="shared" si="4"/>
        <v>42</v>
      </c>
      <c r="C45" s="42" t="str">
        <f>'D14-15'!C48</f>
        <v>ARNESSON Laila</v>
      </c>
      <c r="D45" s="92" t="str">
        <f>'D14-15'!D48</f>
        <v>Karlstads SLK</v>
      </c>
      <c r="E45" s="87">
        <f>'D14-15'!U48</f>
        <v>0</v>
      </c>
      <c r="F45" s="80">
        <f>'D14-15'!W48</f>
        <v>0</v>
      </c>
      <c r="G45" s="85">
        <f>'D14-15'!Y48</f>
        <v>18</v>
      </c>
      <c r="H45" s="80">
        <f>'D14-15'!AA48</f>
        <v>17</v>
      </c>
      <c r="I45" s="85">
        <f>'D14-15'!AC48</f>
        <v>0</v>
      </c>
      <c r="J45" s="80">
        <f>'D14-15'!AE48</f>
        <v>0</v>
      </c>
      <c r="K45" s="116">
        <f>SUM(E45:J45)</f>
        <v>35</v>
      </c>
      <c r="L45" s="118">
        <f>LARGE(E45:J45,1)+LARGE(E45:J45,2)+LARGE(E45:J45,3)</f>
        <v>35</v>
      </c>
      <c r="M45" s="130">
        <f>LARGE(E45:J45,4)</f>
        <v>0</v>
      </c>
      <c r="N45" s="122">
        <f>LARGE(E45:J45,5)</f>
        <v>0</v>
      </c>
    </row>
    <row r="46" spans="1:14" ht="12.75">
      <c r="A46">
        <f t="shared" si="3"/>
        <v>43</v>
      </c>
      <c r="B46" s="55">
        <f t="shared" si="4"/>
        <v>43</v>
      </c>
      <c r="C46" s="42" t="str">
        <f>'D14-15'!C50</f>
        <v>HENRIKSSON Johanna</v>
      </c>
      <c r="D46" s="92" t="str">
        <f>'D14-15'!D50</f>
        <v>Kungsbergets AK</v>
      </c>
      <c r="E46" s="87">
        <f>'D14-15'!U50</f>
        <v>17</v>
      </c>
      <c r="F46" s="80">
        <f>'D14-15'!W50</f>
        <v>17</v>
      </c>
      <c r="G46" s="85">
        <f>'D14-15'!Y50</f>
        <v>0</v>
      </c>
      <c r="H46" s="80">
        <f>'D14-15'!AA50</f>
        <v>0</v>
      </c>
      <c r="I46" s="85">
        <f>'D14-15'!AC50</f>
        <v>0</v>
      </c>
      <c r="J46" s="80">
        <f>'D14-15'!AE50</f>
        <v>0</v>
      </c>
      <c r="K46" s="116">
        <f>SUM(E46:J46)</f>
        <v>34</v>
      </c>
      <c r="L46" s="118">
        <f>LARGE(E46:J46,1)+LARGE(E46:J46,2)+LARGE(E46:J46,3)</f>
        <v>34</v>
      </c>
      <c r="M46" s="130">
        <f>LARGE(E46:J46,4)</f>
        <v>0</v>
      </c>
      <c r="N46" s="122">
        <f>LARGE(E46:J46,5)</f>
        <v>0</v>
      </c>
    </row>
    <row r="47" spans="1:14" ht="12.75">
      <c r="A47">
        <f t="shared" si="3"/>
        <v>44</v>
      </c>
      <c r="B47" s="55">
        <f t="shared" si="4"/>
        <v>44</v>
      </c>
      <c r="C47" s="42" t="str">
        <f>'D14-15'!C47</f>
        <v>ROSÉN Andrea</v>
      </c>
      <c r="D47" s="92" t="str">
        <f>'D14-15'!D47</f>
        <v>Kils SLK</v>
      </c>
      <c r="E47" s="87">
        <f>'D14-15'!U47</f>
        <v>0</v>
      </c>
      <c r="F47" s="80">
        <f>'D14-15'!W47</f>
        <v>0</v>
      </c>
      <c r="G47" s="85">
        <f>'D14-15'!Y47</f>
        <v>14</v>
      </c>
      <c r="H47" s="80">
        <f>'D14-15'!AA47</f>
        <v>13</v>
      </c>
      <c r="I47" s="85">
        <f>'D14-15'!AC47</f>
        <v>0</v>
      </c>
      <c r="J47" s="80">
        <f>'D14-15'!AE47</f>
        <v>0</v>
      </c>
      <c r="K47" s="116">
        <f>SUM(E47:J47)</f>
        <v>27</v>
      </c>
      <c r="L47" s="118">
        <f>LARGE(E47:J47,1)+LARGE(E47:J47,2)+LARGE(E47:J47,3)</f>
        <v>27</v>
      </c>
      <c r="M47" s="130">
        <f>LARGE(E47:J47,4)</f>
        <v>0</v>
      </c>
      <c r="N47" s="122">
        <f>LARGE(E47:J47,5)</f>
        <v>0</v>
      </c>
    </row>
    <row r="48" spans="1:14" ht="12.75">
      <c r="A48">
        <f t="shared" si="3"/>
        <v>45</v>
      </c>
      <c r="B48" s="55">
        <f t="shared" si="4"/>
        <v>45</v>
      </c>
      <c r="C48" s="42" t="str">
        <f>'D14-15'!C44</f>
        <v>SUND Frida</v>
      </c>
      <c r="D48" s="92" t="str">
        <f>'D14-15'!D44</f>
        <v>Örebro SLF</v>
      </c>
      <c r="E48" s="87">
        <f>'D14-15'!U44</f>
        <v>0</v>
      </c>
      <c r="F48" s="80">
        <f>'D14-15'!W44</f>
        <v>0</v>
      </c>
      <c r="G48" s="85">
        <f>'D14-15'!Y44</f>
        <v>0</v>
      </c>
      <c r="H48" s="80">
        <f>'D14-15'!AA44</f>
        <v>0</v>
      </c>
      <c r="I48" s="85">
        <f>'D14-15'!AC44</f>
        <v>0</v>
      </c>
      <c r="J48" s="80">
        <f>'D14-15'!AE44</f>
        <v>0</v>
      </c>
      <c r="K48" s="116">
        <f>SUM(E48:J48)</f>
        <v>0</v>
      </c>
      <c r="L48" s="118">
        <f>LARGE(E48:J48,1)+LARGE(E48:J48,2)+LARGE(E48:J48,3)</f>
        <v>0</v>
      </c>
      <c r="M48" s="130">
        <f>LARGE(E48:J48,4)</f>
        <v>0</v>
      </c>
      <c r="N48" s="122">
        <f>LARGE(E48:J48,5)</f>
        <v>0</v>
      </c>
    </row>
    <row r="49" spans="1:14" ht="12.75">
      <c r="A49">
        <f t="shared" si="3"/>
        <v>46</v>
      </c>
      <c r="B49" s="55">
        <f t="shared" si="4"/>
        <v>46</v>
      </c>
      <c r="C49" s="42" t="s">
        <v>189</v>
      </c>
      <c r="D49" s="92" t="s">
        <v>63</v>
      </c>
      <c r="E49" s="87">
        <f>'D14-15'!U49</f>
        <v>0</v>
      </c>
      <c r="F49" s="80">
        <f>'D14-15'!W49</f>
        <v>0</v>
      </c>
      <c r="G49" s="85">
        <v>0</v>
      </c>
      <c r="H49" s="80">
        <v>0</v>
      </c>
      <c r="I49" s="85">
        <f>'D14-15'!AC49</f>
        <v>0</v>
      </c>
      <c r="J49" s="80">
        <f>'D14-15'!AE49</f>
        <v>0</v>
      </c>
      <c r="K49" s="116">
        <v>0</v>
      </c>
      <c r="L49" s="118">
        <v>0</v>
      </c>
      <c r="M49" s="130">
        <f>LARGE(E49:J49,4)</f>
        <v>0</v>
      </c>
      <c r="N49" s="122">
        <f>LARGE(E49:J49,5)</f>
        <v>0</v>
      </c>
    </row>
    <row r="50" spans="1:14" ht="12.75">
      <c r="A50">
        <f t="shared" si="3"/>
        <v>47</v>
      </c>
      <c r="B50" s="55">
        <f t="shared" si="4"/>
        <v>47</v>
      </c>
      <c r="C50" s="42">
        <f>'D14-15'!C51</f>
        <v>0</v>
      </c>
      <c r="D50" s="92">
        <f>'D14-15'!D51</f>
        <v>0</v>
      </c>
      <c r="E50" s="87">
        <f>'D14-15'!U51</f>
        <v>0</v>
      </c>
      <c r="F50" s="80">
        <f>'D14-15'!W51</f>
        <v>0</v>
      </c>
      <c r="G50" s="85">
        <f>'D14-15'!Y51</f>
        <v>0</v>
      </c>
      <c r="H50" s="80">
        <f>'D14-15'!AA51</f>
        <v>0</v>
      </c>
      <c r="I50" s="85">
        <f>'D14-15'!AC51</f>
        <v>0</v>
      </c>
      <c r="J50" s="80">
        <f>'D14-15'!AE51</f>
        <v>0</v>
      </c>
      <c r="K50" s="116">
        <f>SUM(E50:J50)</f>
        <v>0</v>
      </c>
      <c r="L50" s="118">
        <f>LARGE(E50:J50,1)+LARGE(E50:J50,2)+LARGE(E50:J50,3)</f>
        <v>0</v>
      </c>
      <c r="M50" s="130">
        <f>LARGE(E50:J50,4)</f>
        <v>0</v>
      </c>
      <c r="N50" s="122">
        <f>LARGE(E50:J50,5)</f>
        <v>0</v>
      </c>
    </row>
    <row r="51" spans="1:14" ht="12.75">
      <c r="A51">
        <f t="shared" si="3"/>
        <v>48</v>
      </c>
      <c r="B51" s="55">
        <f t="shared" si="4"/>
        <v>48</v>
      </c>
      <c r="C51" s="42">
        <f>'D14-15'!C52</f>
        <v>0</v>
      </c>
      <c r="D51" s="92">
        <f>'D14-15'!D52</f>
        <v>0</v>
      </c>
      <c r="E51" s="87">
        <f>'D14-15'!U52</f>
        <v>0</v>
      </c>
      <c r="F51" s="80">
        <f>'D14-15'!W52</f>
        <v>0</v>
      </c>
      <c r="G51" s="85">
        <f>'D14-15'!Y52</f>
        <v>0</v>
      </c>
      <c r="H51" s="80">
        <f>'D14-15'!AA52</f>
        <v>0</v>
      </c>
      <c r="I51" s="85">
        <f>'D14-15'!AC52</f>
        <v>0</v>
      </c>
      <c r="J51" s="80">
        <f>'D14-15'!AE52</f>
        <v>0</v>
      </c>
      <c r="K51" s="116">
        <f>SUM(E51:J51)</f>
        <v>0</v>
      </c>
      <c r="L51" s="118">
        <f>LARGE(E51:J51,1)+LARGE(E51:J51,2)+LARGE(E51:J51,3)</f>
        <v>0</v>
      </c>
      <c r="M51" s="130">
        <f>LARGE(E51:J51,4)</f>
        <v>0</v>
      </c>
      <c r="N51" s="122">
        <f>LARGE(E51:J51,5)</f>
        <v>0</v>
      </c>
    </row>
    <row r="52" spans="1:14" ht="12.75">
      <c r="A52">
        <f t="shared" si="3"/>
        <v>49</v>
      </c>
      <c r="B52" s="55">
        <f t="shared" si="4"/>
        <v>49</v>
      </c>
      <c r="C52" s="42">
        <f>'D14-15'!C53</f>
        <v>0</v>
      </c>
      <c r="D52" s="92">
        <f>'D14-15'!D53</f>
        <v>0</v>
      </c>
      <c r="E52" s="87">
        <f>'D14-15'!U53</f>
        <v>0</v>
      </c>
      <c r="F52" s="80">
        <f>'D14-15'!W53</f>
        <v>0</v>
      </c>
      <c r="G52" s="85">
        <f>'D14-15'!Y53</f>
        <v>0</v>
      </c>
      <c r="H52" s="80">
        <f>'D14-15'!AA53</f>
        <v>0</v>
      </c>
      <c r="I52" s="85">
        <f>'D14-15'!AC53</f>
        <v>0</v>
      </c>
      <c r="J52" s="80">
        <f>'D14-15'!AE53</f>
        <v>0</v>
      </c>
      <c r="K52" s="116">
        <f>SUM(E52:J52)</f>
        <v>0</v>
      </c>
      <c r="L52" s="118">
        <f>LARGE(E52:J52,1)+LARGE(E52:J52,2)+LARGE(E52:J52,3)</f>
        <v>0</v>
      </c>
      <c r="M52" s="130">
        <f>LARGE(E52:J52,4)</f>
        <v>0</v>
      </c>
      <c r="N52" s="122">
        <f>LARGE(E52:J52,5)</f>
        <v>0</v>
      </c>
    </row>
    <row r="53" spans="1:14" ht="12.75">
      <c r="A53">
        <f aca="true" t="shared" si="5" ref="A53:A63">1+A52</f>
        <v>50</v>
      </c>
      <c r="B53" s="55">
        <f t="shared" si="4"/>
        <v>50</v>
      </c>
      <c r="C53" s="42">
        <f>'D14-15'!C54</f>
        <v>0</v>
      </c>
      <c r="D53" s="92">
        <f>'D14-15'!D54</f>
        <v>0</v>
      </c>
      <c r="E53" s="87">
        <f>'D14-15'!U54</f>
        <v>0</v>
      </c>
      <c r="F53" s="80">
        <f>'D14-15'!W54</f>
        <v>0</v>
      </c>
      <c r="G53" s="85">
        <f>'D14-15'!Y54</f>
        <v>0</v>
      </c>
      <c r="H53" s="80">
        <f>'D14-15'!AA54</f>
        <v>0</v>
      </c>
      <c r="I53" s="85">
        <f>'D14-15'!AC54</f>
        <v>0</v>
      </c>
      <c r="J53" s="80">
        <f>'D14-15'!AE54</f>
        <v>0</v>
      </c>
      <c r="K53" s="116">
        <f>SUM(E53:J53)</f>
        <v>0</v>
      </c>
      <c r="L53" s="118">
        <f>LARGE(E53:J53,1)+LARGE(E53:J53,2)+LARGE(E53:J53,3)</f>
        <v>0</v>
      </c>
      <c r="M53" s="130">
        <f>LARGE(E53:J53,4)</f>
        <v>0</v>
      </c>
      <c r="N53" s="122">
        <f>LARGE(E53:J53,5)</f>
        <v>0</v>
      </c>
    </row>
    <row r="54" spans="1:14" ht="12.75">
      <c r="A54">
        <f t="shared" si="5"/>
        <v>51</v>
      </c>
      <c r="B54" s="55">
        <f t="shared" si="4"/>
        <v>51</v>
      </c>
      <c r="C54" s="42">
        <f>'D14-15'!C55</f>
        <v>0</v>
      </c>
      <c r="D54" s="92">
        <f>'D14-15'!D55</f>
        <v>0</v>
      </c>
      <c r="E54" s="87">
        <f>'D14-15'!U55</f>
        <v>0</v>
      </c>
      <c r="F54" s="80">
        <f>'D14-15'!W55</f>
        <v>0</v>
      </c>
      <c r="G54" s="85">
        <f>'D14-15'!Y55</f>
        <v>0</v>
      </c>
      <c r="H54" s="80">
        <f>'D14-15'!AA55</f>
        <v>0</v>
      </c>
      <c r="I54" s="85">
        <f>'D14-15'!AC55</f>
        <v>0</v>
      </c>
      <c r="J54" s="80">
        <f>'D14-15'!AE55</f>
        <v>0</v>
      </c>
      <c r="K54" s="116">
        <f>SUM(E54:J54)</f>
        <v>0</v>
      </c>
      <c r="L54" s="118">
        <f>LARGE(E54:J54,1)+LARGE(E54:J54,2)+LARGE(E54:J54,3)</f>
        <v>0</v>
      </c>
      <c r="M54" s="130">
        <f>LARGE(E54:J54,4)</f>
        <v>0</v>
      </c>
      <c r="N54" s="122">
        <f>LARGE(E54:J54,5)</f>
        <v>0</v>
      </c>
    </row>
    <row r="55" spans="1:14" ht="12.75">
      <c r="A55">
        <f t="shared" si="5"/>
        <v>52</v>
      </c>
      <c r="B55" s="55">
        <f t="shared" si="4"/>
        <v>52</v>
      </c>
      <c r="C55" s="42">
        <f>'D14-15'!C56</f>
        <v>0</v>
      </c>
      <c r="D55" s="92">
        <f>'D14-15'!D56</f>
        <v>0</v>
      </c>
      <c r="E55" s="87">
        <f>'D14-15'!U56</f>
        <v>0</v>
      </c>
      <c r="F55" s="80">
        <f>'D14-15'!W56</f>
        <v>0</v>
      </c>
      <c r="G55" s="85">
        <f>'D14-15'!Y56</f>
        <v>0</v>
      </c>
      <c r="H55" s="80">
        <f>'D14-15'!AA56</f>
        <v>0</v>
      </c>
      <c r="I55" s="85">
        <f>'D14-15'!AC56</f>
        <v>0</v>
      </c>
      <c r="J55" s="80">
        <f>'D14-15'!AE56</f>
        <v>0</v>
      </c>
      <c r="K55" s="116">
        <f>SUM(E55:J55)</f>
        <v>0</v>
      </c>
      <c r="L55" s="118">
        <f>LARGE(E55:J55,1)+LARGE(E55:J55,2)+LARGE(E55:J55,3)</f>
        <v>0</v>
      </c>
      <c r="M55" s="130">
        <f>LARGE(E55:J55,4)</f>
        <v>0</v>
      </c>
      <c r="N55" s="122">
        <f>LARGE(E55:J55,5)</f>
        <v>0</v>
      </c>
    </row>
    <row r="56" spans="1:14" ht="12.75">
      <c r="A56">
        <f t="shared" si="5"/>
        <v>53</v>
      </c>
      <c r="B56" s="55">
        <f t="shared" si="4"/>
        <v>53</v>
      </c>
      <c r="C56" s="42">
        <f>'D14-15'!C57</f>
        <v>0</v>
      </c>
      <c r="D56" s="92">
        <f>'D14-15'!D57</f>
        <v>0</v>
      </c>
      <c r="E56" s="87">
        <f>'D14-15'!U57</f>
        <v>0</v>
      </c>
      <c r="F56" s="80">
        <f>'D14-15'!W57</f>
        <v>0</v>
      </c>
      <c r="G56" s="85">
        <f>'D14-15'!Y57</f>
        <v>0</v>
      </c>
      <c r="H56" s="80">
        <f>'D14-15'!AA57</f>
        <v>0</v>
      </c>
      <c r="I56" s="85">
        <f>'D14-15'!AC57</f>
        <v>0</v>
      </c>
      <c r="J56" s="80">
        <f>'D14-15'!AE57</f>
        <v>0</v>
      </c>
      <c r="K56" s="116">
        <f>SUM(E56:J56)</f>
        <v>0</v>
      </c>
      <c r="L56" s="118">
        <f>LARGE(E56:J56,1)+LARGE(E56:J56,2)+LARGE(E56:J56,3)</f>
        <v>0</v>
      </c>
      <c r="M56" s="130">
        <f>LARGE(E56:J56,4)</f>
        <v>0</v>
      </c>
      <c r="N56" s="122">
        <f>LARGE(E56:J56,5)</f>
        <v>0</v>
      </c>
    </row>
    <row r="57" spans="1:14" ht="12.75">
      <c r="A57">
        <f t="shared" si="5"/>
        <v>54</v>
      </c>
      <c r="B57" s="55">
        <f t="shared" si="4"/>
        <v>54</v>
      </c>
      <c r="C57" s="42">
        <f>'D14-15'!C58</f>
        <v>0</v>
      </c>
      <c r="D57" s="92">
        <f>'D14-15'!D58</f>
        <v>0</v>
      </c>
      <c r="E57" s="87">
        <f>'D14-15'!U58</f>
        <v>0</v>
      </c>
      <c r="F57" s="80">
        <f>'D14-15'!W58</f>
        <v>0</v>
      </c>
      <c r="G57" s="85">
        <f>'D14-15'!Y58</f>
        <v>0</v>
      </c>
      <c r="H57" s="80">
        <f>'D14-15'!AA58</f>
        <v>0</v>
      </c>
      <c r="I57" s="85">
        <f>'D14-15'!AC58</f>
        <v>0</v>
      </c>
      <c r="J57" s="80">
        <f>'D14-15'!AE58</f>
        <v>0</v>
      </c>
      <c r="K57" s="116">
        <f>SUM(E57:J57)</f>
        <v>0</v>
      </c>
      <c r="L57" s="118">
        <f>LARGE(E57:J57,1)+LARGE(E57:J57,2)+LARGE(E57:J57,3)</f>
        <v>0</v>
      </c>
      <c r="M57" s="130">
        <f>LARGE(E57:J57,4)</f>
        <v>0</v>
      </c>
      <c r="N57" s="122">
        <f>LARGE(E57:J57,5)</f>
        <v>0</v>
      </c>
    </row>
    <row r="58" spans="1:14" ht="12.75">
      <c r="A58">
        <f t="shared" si="5"/>
        <v>55</v>
      </c>
      <c r="B58" s="55">
        <f t="shared" si="4"/>
        <v>55</v>
      </c>
      <c r="C58" s="42">
        <f>'D14-15'!C59</f>
        <v>0</v>
      </c>
      <c r="D58" s="92">
        <f>'D14-15'!D59</f>
        <v>0</v>
      </c>
      <c r="E58" s="87">
        <f>'D14-15'!U59</f>
        <v>0</v>
      </c>
      <c r="F58" s="80">
        <f>'D14-15'!W59</f>
        <v>0</v>
      </c>
      <c r="G58" s="85">
        <f>'D14-15'!Y59</f>
        <v>0</v>
      </c>
      <c r="H58" s="80">
        <f>'D14-15'!AA59</f>
        <v>0</v>
      </c>
      <c r="I58" s="85">
        <f>'D14-15'!AC59</f>
        <v>0</v>
      </c>
      <c r="J58" s="80">
        <f>'D14-15'!AE59</f>
        <v>0</v>
      </c>
      <c r="K58" s="116">
        <f>SUM(E58:J58)</f>
        <v>0</v>
      </c>
      <c r="L58" s="118">
        <f>LARGE(E58:J58,1)+LARGE(E58:J58,2)+LARGE(E58:J58,3)</f>
        <v>0</v>
      </c>
      <c r="M58" s="130">
        <f>LARGE(E58:J58,4)</f>
        <v>0</v>
      </c>
      <c r="N58" s="122">
        <f>LARGE(E58:J58,5)</f>
        <v>0</v>
      </c>
    </row>
    <row r="59" spans="1:14" ht="12.75">
      <c r="A59">
        <f t="shared" si="5"/>
        <v>56</v>
      </c>
      <c r="B59" s="55">
        <v>56</v>
      </c>
      <c r="C59" s="42">
        <f>'D14-15'!C60</f>
        <v>0</v>
      </c>
      <c r="D59" s="92">
        <f>'D14-15'!D60</f>
        <v>0</v>
      </c>
      <c r="E59" s="87">
        <f>'D14-15'!U60</f>
        <v>0</v>
      </c>
      <c r="F59" s="80">
        <f>'D14-15'!W60</f>
        <v>0</v>
      </c>
      <c r="G59" s="85">
        <f>'D14-15'!Y60</f>
        <v>0</v>
      </c>
      <c r="H59" s="80">
        <f>'D14-15'!AA60</f>
        <v>0</v>
      </c>
      <c r="I59" s="85">
        <f>'D14-15'!AC60</f>
        <v>0</v>
      </c>
      <c r="J59" s="80">
        <f>'D14-15'!AE60</f>
        <v>0</v>
      </c>
      <c r="K59" s="116">
        <f>SUM(E59:J59)</f>
        <v>0</v>
      </c>
      <c r="L59" s="118">
        <f>LARGE(E59:J59,1)+LARGE(E59:J59,2)+LARGE(E59:J59,3)</f>
        <v>0</v>
      </c>
      <c r="M59" s="130">
        <f>LARGE(E59:J59,4)</f>
        <v>0</v>
      </c>
      <c r="N59" s="122">
        <f>LARGE(E59:J59,5)</f>
        <v>0</v>
      </c>
    </row>
    <row r="60" spans="1:14" ht="12.75">
      <c r="A60">
        <f t="shared" si="5"/>
        <v>57</v>
      </c>
      <c r="B60" s="55">
        <v>56</v>
      </c>
      <c r="C60" s="42">
        <f>'D14-15'!C61</f>
        <v>0</v>
      </c>
      <c r="D60" s="92">
        <f>'D14-15'!D61</f>
        <v>0</v>
      </c>
      <c r="E60" s="87">
        <f>'D14-15'!U61</f>
        <v>0</v>
      </c>
      <c r="F60" s="80">
        <f>'D14-15'!W61</f>
        <v>0</v>
      </c>
      <c r="G60" s="85">
        <f>'D14-15'!Y61</f>
        <v>0</v>
      </c>
      <c r="H60" s="80">
        <f>'D14-15'!AA61</f>
        <v>0</v>
      </c>
      <c r="I60" s="85">
        <f>'D14-15'!AC61</f>
        <v>0</v>
      </c>
      <c r="J60" s="80">
        <f>'D14-15'!AE61</f>
        <v>0</v>
      </c>
      <c r="K60" s="116">
        <f>SUM(E60:J60)</f>
        <v>0</v>
      </c>
      <c r="L60" s="118">
        <f>LARGE(E60:J60,1)+LARGE(E60:J60,2)+LARGE(E60:J60,3)</f>
        <v>0</v>
      </c>
      <c r="M60" s="130">
        <f>LARGE(E60:J60,4)</f>
        <v>0</v>
      </c>
      <c r="N60" s="122">
        <f>LARGE(E60:J60,5)</f>
        <v>0</v>
      </c>
    </row>
    <row r="61" spans="1:14" ht="12.75">
      <c r="A61">
        <f t="shared" si="5"/>
        <v>58</v>
      </c>
      <c r="B61" s="55">
        <v>56</v>
      </c>
      <c r="C61" s="42">
        <f>'D14-15'!C62</f>
        <v>0</v>
      </c>
      <c r="D61" s="92">
        <f>'D14-15'!D62</f>
        <v>0</v>
      </c>
      <c r="E61" s="87">
        <f>'D14-15'!U62</f>
        <v>0</v>
      </c>
      <c r="F61" s="80">
        <f>'D14-15'!W62</f>
        <v>0</v>
      </c>
      <c r="G61" s="85">
        <f>'D14-15'!Y62</f>
        <v>0</v>
      </c>
      <c r="H61" s="80">
        <f>'D14-15'!AA62</f>
        <v>0</v>
      </c>
      <c r="I61" s="85">
        <f>'D14-15'!AC62</f>
        <v>0</v>
      </c>
      <c r="J61" s="80">
        <f>'D14-15'!AE62</f>
        <v>0</v>
      </c>
      <c r="K61" s="116">
        <f>SUM(E61:J61)</f>
        <v>0</v>
      </c>
      <c r="L61" s="118">
        <f>LARGE(E61:J61,1)+LARGE(E61:J61,2)+LARGE(E61:J61,3)</f>
        <v>0</v>
      </c>
      <c r="M61" s="130">
        <f>LARGE(E61:J61,4)</f>
        <v>0</v>
      </c>
      <c r="N61" s="122">
        <f>LARGE(E61:J61,5)</f>
        <v>0</v>
      </c>
    </row>
    <row r="62" spans="1:14" ht="12.75">
      <c r="A62">
        <f t="shared" si="5"/>
        <v>59</v>
      </c>
      <c r="B62" s="55">
        <v>56</v>
      </c>
      <c r="C62" s="42">
        <f>'D14-15'!C63</f>
        <v>0</v>
      </c>
      <c r="D62" s="92">
        <f>'D14-15'!D63</f>
        <v>0</v>
      </c>
      <c r="E62" s="87">
        <f>'D14-15'!U63</f>
        <v>0</v>
      </c>
      <c r="F62" s="80">
        <f>'D14-15'!W63</f>
        <v>0</v>
      </c>
      <c r="G62" s="85">
        <f>'D14-15'!Y63</f>
        <v>0</v>
      </c>
      <c r="H62" s="80">
        <f>'D14-15'!AA63</f>
        <v>0</v>
      </c>
      <c r="I62" s="85">
        <f>'D14-15'!AC63</f>
        <v>0</v>
      </c>
      <c r="J62" s="80">
        <f>'D14-15'!AE63</f>
        <v>0</v>
      </c>
      <c r="K62" s="116">
        <f>SUM(E62:J62)</f>
        <v>0</v>
      </c>
      <c r="L62" s="118">
        <f>LARGE(E62:J62,1)+LARGE(E62:J62,2)+LARGE(E62:J62,3)</f>
        <v>0</v>
      </c>
      <c r="M62" s="130">
        <f>LARGE(E62:J62,4)</f>
        <v>0</v>
      </c>
      <c r="N62" s="122">
        <f>LARGE(E62:J62,5)</f>
        <v>0</v>
      </c>
    </row>
    <row r="63" spans="1:14" ht="13.5" thickBot="1">
      <c r="A63">
        <f t="shared" si="5"/>
        <v>60</v>
      </c>
      <c r="B63" s="56">
        <v>56</v>
      </c>
      <c r="C63" s="42">
        <f>'D14-15'!C64</f>
        <v>0</v>
      </c>
      <c r="D63" s="92">
        <f>'D14-15'!D64</f>
        <v>0</v>
      </c>
      <c r="E63" s="87">
        <f>'D14-15'!U64</f>
        <v>0</v>
      </c>
      <c r="F63" s="80">
        <f>'D14-15'!W64</f>
        <v>0</v>
      </c>
      <c r="G63" s="85">
        <f>'D14-15'!Y64</f>
        <v>0</v>
      </c>
      <c r="H63" s="80">
        <f>'D14-15'!AA64</f>
        <v>0</v>
      </c>
      <c r="I63" s="85">
        <f>'D14-15'!AC64</f>
        <v>0</v>
      </c>
      <c r="J63" s="80">
        <f>'D14-15'!AE64</f>
        <v>0</v>
      </c>
      <c r="K63" s="116">
        <f>SUM(E63:J63)</f>
        <v>0</v>
      </c>
      <c r="L63" s="119">
        <f>LARGE(E63:J63,1)+LARGE(E63:J63,2)+LARGE(E63:J63,3)</f>
        <v>0</v>
      </c>
      <c r="M63" s="131">
        <f>LARGE(E63:J63,4)</f>
        <v>0</v>
      </c>
      <c r="N63" s="123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1" sqref="C41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4" t="s">
        <v>114</v>
      </c>
      <c r="C1" s="95"/>
      <c r="D1" s="95"/>
      <c r="E1" s="142" t="s">
        <v>76</v>
      </c>
      <c r="F1" s="95"/>
      <c r="G1" s="95"/>
      <c r="H1" s="95"/>
      <c r="I1" s="95"/>
      <c r="J1" s="95"/>
      <c r="K1" s="95"/>
    </row>
    <row r="2" spans="2:11" ht="23.25" customHeight="1" thickBot="1">
      <c r="B2" s="113" t="s">
        <v>70</v>
      </c>
      <c r="C2" s="59"/>
      <c r="D2" s="81"/>
      <c r="E2" s="206" t="str">
        <f>'D14-15'!T3</f>
        <v>Kungsberget GS</v>
      </c>
      <c r="F2" s="207"/>
      <c r="G2" s="206" t="str">
        <f>'D14-15'!X3</f>
        <v>Valfjället GS</v>
      </c>
      <c r="H2" s="207"/>
      <c r="I2" s="206" t="str">
        <f>'D14-15'!AB3</f>
        <v>Mora GS</v>
      </c>
      <c r="J2" s="208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98" t="s">
        <v>38</v>
      </c>
      <c r="F3" s="99" t="s">
        <v>39</v>
      </c>
      <c r="G3" s="105" t="s">
        <v>38</v>
      </c>
      <c r="H3" s="106" t="s">
        <v>39</v>
      </c>
      <c r="I3" s="105" t="s">
        <v>38</v>
      </c>
      <c r="J3" s="108" t="s">
        <v>39</v>
      </c>
      <c r="K3" s="111" t="s">
        <v>49</v>
      </c>
      <c r="L3" s="112" t="s">
        <v>68</v>
      </c>
      <c r="M3" s="125" t="s">
        <v>72</v>
      </c>
      <c r="N3" s="125" t="s">
        <v>73</v>
      </c>
    </row>
    <row r="4" spans="1:14" ht="12.75">
      <c r="A4">
        <v>1</v>
      </c>
      <c r="B4" s="141">
        <v>1</v>
      </c>
      <c r="C4" s="54" t="str">
        <f>'H14-15'!C5</f>
        <v>BRÄNDHOLM Sebastian</v>
      </c>
      <c r="D4" s="91" t="str">
        <f>'H14-15'!D5</f>
        <v>Sälens IF</v>
      </c>
      <c r="E4" s="86">
        <f>'H14-15'!U5</f>
        <v>100</v>
      </c>
      <c r="F4" s="102">
        <f>'H14-15'!W5</f>
        <v>100</v>
      </c>
      <c r="G4" s="53">
        <f>'H14-15'!Y5</f>
        <v>100</v>
      </c>
      <c r="H4" s="102">
        <f>'H14-15'!AA5</f>
        <v>100</v>
      </c>
      <c r="I4" s="53">
        <f>'H14-15'!AC5</f>
        <v>80</v>
      </c>
      <c r="J4" s="79">
        <f>'H14-15'!AE5</f>
        <v>100</v>
      </c>
      <c r="K4" s="132">
        <f>SUM(E4:J4)</f>
        <v>580</v>
      </c>
      <c r="L4" s="117">
        <f>LARGE(E4:J4,1)+LARGE(E4:J4,2)+LARGE(E4:J4,3)</f>
        <v>300</v>
      </c>
      <c r="M4" s="128">
        <f>LARGE(E4:J4,4)</f>
        <v>100</v>
      </c>
      <c r="N4" s="127">
        <f>LARGE(E4:J4,5)</f>
        <v>100</v>
      </c>
    </row>
    <row r="5" spans="1:14" ht="12.75">
      <c r="A5">
        <f aca="true" t="shared" si="0" ref="A5:A20">1+A4</f>
        <v>2</v>
      </c>
      <c r="B5" s="55">
        <f aca="true" t="shared" si="1" ref="B5:B36">1+B4</f>
        <v>2</v>
      </c>
      <c r="C5" s="42" t="str">
        <f>'H14-15'!C7</f>
        <v>PELLESGÅRD Oscar</v>
      </c>
      <c r="D5" s="92" t="str">
        <f>'H14-15'!D7</f>
        <v>IFK Borlänge</v>
      </c>
      <c r="E5" s="87">
        <f>'H14-15'!U7</f>
        <v>0</v>
      </c>
      <c r="F5" s="103">
        <f>'H14-15'!W7</f>
        <v>70</v>
      </c>
      <c r="G5" s="85">
        <f>'H14-15'!Y7</f>
        <v>70</v>
      </c>
      <c r="H5" s="103">
        <f>'H14-15'!AA7</f>
        <v>55</v>
      </c>
      <c r="I5" s="85">
        <f>'H14-15'!AC7</f>
        <v>100</v>
      </c>
      <c r="J5" s="80">
        <f>'H14-15'!AE7</f>
        <v>80</v>
      </c>
      <c r="K5" s="133">
        <f>SUM(E5:J5)</f>
        <v>375</v>
      </c>
      <c r="L5" s="118">
        <f>LARGE(E5:J5,1)+LARGE(E5:J5,2)+LARGE(E5:J5,3)</f>
        <v>250</v>
      </c>
      <c r="M5" s="122">
        <f>LARGE(E5:J5,4)</f>
        <v>70</v>
      </c>
      <c r="N5" s="120">
        <f>LARGE(E5:J5,5)</f>
        <v>55</v>
      </c>
    </row>
    <row r="6" spans="1:14" ht="12.75">
      <c r="A6">
        <f t="shared" si="0"/>
        <v>3</v>
      </c>
      <c r="B6" s="55">
        <f t="shared" si="1"/>
        <v>3</v>
      </c>
      <c r="C6" s="42" t="str">
        <f>'H14-15'!C6</f>
        <v>NYMAN Fabian</v>
      </c>
      <c r="D6" s="92" t="str">
        <f>'H14-15'!D6</f>
        <v>Sälens IF</v>
      </c>
      <c r="E6" s="87">
        <f>'H14-15'!U6</f>
        <v>80</v>
      </c>
      <c r="F6" s="103">
        <f>'H14-15'!W6</f>
        <v>80</v>
      </c>
      <c r="G6" s="85">
        <f>'H14-15'!Y6</f>
        <v>80</v>
      </c>
      <c r="H6" s="103">
        <f>'H14-15'!AA6</f>
        <v>80</v>
      </c>
      <c r="I6" s="85">
        <f>'H14-15'!AC6</f>
        <v>50</v>
      </c>
      <c r="J6" s="80">
        <f>'H14-15'!AE6</f>
        <v>70</v>
      </c>
      <c r="K6" s="133">
        <f>SUM(E6:J6)</f>
        <v>440</v>
      </c>
      <c r="L6" s="118">
        <f>LARGE(E6:J6,1)+LARGE(E6:J6,2)+LARGE(E6:J6,3)</f>
        <v>240</v>
      </c>
      <c r="M6" s="122">
        <f>LARGE(E6:J6,4)</f>
        <v>80</v>
      </c>
      <c r="N6" s="120">
        <f>LARGE(E6:J6,5)</f>
        <v>70</v>
      </c>
    </row>
    <row r="7" spans="1:14" ht="12.75">
      <c r="A7">
        <f t="shared" si="0"/>
        <v>4</v>
      </c>
      <c r="B7" s="55">
        <f t="shared" si="1"/>
        <v>4</v>
      </c>
      <c r="C7" s="42" t="str">
        <f>'H14-15'!C8</f>
        <v>RÖHR Simon</v>
      </c>
      <c r="D7" s="92" t="str">
        <f>'H14-15'!D8</f>
        <v>Arvika SLK</v>
      </c>
      <c r="E7" s="87">
        <f>'H14-15'!U8</f>
        <v>70</v>
      </c>
      <c r="F7" s="103">
        <f>'H14-15'!W8</f>
        <v>60</v>
      </c>
      <c r="G7" s="85">
        <f>'H14-15'!Y8</f>
        <v>60</v>
      </c>
      <c r="H7" s="103">
        <f>'H14-15'!AA8</f>
        <v>70</v>
      </c>
      <c r="I7" s="85">
        <f>'H14-15'!AC8</f>
        <v>70</v>
      </c>
      <c r="J7" s="80">
        <f>'H14-15'!AE8</f>
        <v>50</v>
      </c>
      <c r="K7" s="133">
        <f>SUM(E7:J7)</f>
        <v>380</v>
      </c>
      <c r="L7" s="118">
        <f>LARGE(E7:J7,1)+LARGE(E7:J7,2)+LARGE(E7:J7,3)</f>
        <v>210</v>
      </c>
      <c r="M7" s="122">
        <f>LARGE(E7:J7,4)</f>
        <v>60</v>
      </c>
      <c r="N7" s="120">
        <f>LARGE(E7:J7,5)</f>
        <v>60</v>
      </c>
    </row>
    <row r="8" spans="1:14" ht="12.75">
      <c r="A8">
        <f t="shared" si="0"/>
        <v>5</v>
      </c>
      <c r="B8" s="55">
        <f t="shared" si="1"/>
        <v>5</v>
      </c>
      <c r="C8" s="42" t="str">
        <f>'H14-15'!C11</f>
        <v>SELLING Joel</v>
      </c>
      <c r="D8" s="92" t="str">
        <f>'H14-15'!D11</f>
        <v>IFK Moras AK</v>
      </c>
      <c r="E8" s="87">
        <f>'H14-15'!U11</f>
        <v>60</v>
      </c>
      <c r="F8" s="103">
        <f>'H14-15'!W11</f>
        <v>46</v>
      </c>
      <c r="G8" s="85">
        <f>'H14-15'!Y11</f>
        <v>50</v>
      </c>
      <c r="H8" s="103">
        <f>'H14-15'!AA11</f>
        <v>60</v>
      </c>
      <c r="I8" s="85">
        <f>'H14-15'!AC11</f>
        <v>60</v>
      </c>
      <c r="J8" s="80">
        <f>'H14-15'!AE11</f>
        <v>60</v>
      </c>
      <c r="K8" s="133">
        <f>SUM(E8:J8)</f>
        <v>336</v>
      </c>
      <c r="L8" s="118">
        <f>LARGE(E8:J8,1)+LARGE(E8:J8,2)+LARGE(E8:J8,3)</f>
        <v>180</v>
      </c>
      <c r="M8" s="122">
        <f>LARGE(E8:J8,4)</f>
        <v>60</v>
      </c>
      <c r="N8" s="120">
        <f>LARGE(E8:J8,5)</f>
        <v>50</v>
      </c>
    </row>
    <row r="9" spans="1:14" ht="12.75">
      <c r="A9">
        <f t="shared" si="0"/>
        <v>6</v>
      </c>
      <c r="B9" s="55">
        <f t="shared" si="1"/>
        <v>6</v>
      </c>
      <c r="C9" s="42" t="str">
        <f>'H14-15'!C12</f>
        <v>LARSSON Marcus</v>
      </c>
      <c r="D9" s="92" t="str">
        <f>'H14-15'!D12</f>
        <v>Rättviks SLK</v>
      </c>
      <c r="E9" s="87">
        <f>'H14-15'!U12</f>
        <v>55</v>
      </c>
      <c r="F9" s="103">
        <f>'H14-15'!W12</f>
        <v>48</v>
      </c>
      <c r="G9" s="85">
        <f>'H14-15'!Y12</f>
        <v>48</v>
      </c>
      <c r="H9" s="103">
        <f>'H14-15'!AA12</f>
        <v>46</v>
      </c>
      <c r="I9" s="85">
        <f>'H14-15'!AC12</f>
        <v>55</v>
      </c>
      <c r="J9" s="80">
        <f>'H14-15'!AE12</f>
        <v>55</v>
      </c>
      <c r="K9" s="133">
        <f>SUM(E9:J9)</f>
        <v>307</v>
      </c>
      <c r="L9" s="118">
        <f>LARGE(E9:J9,1)+LARGE(E9:J9,2)+LARGE(E9:J9,3)</f>
        <v>165</v>
      </c>
      <c r="M9" s="122">
        <f>LARGE(E9:J9,4)</f>
        <v>48</v>
      </c>
      <c r="N9" s="120">
        <f>LARGE(E9:J9,5)</f>
        <v>48</v>
      </c>
    </row>
    <row r="10" spans="1:14" ht="12.75">
      <c r="A10">
        <f t="shared" si="0"/>
        <v>7</v>
      </c>
      <c r="B10" s="55">
        <f t="shared" si="1"/>
        <v>7</v>
      </c>
      <c r="C10" s="42" t="str">
        <f>'H14-15'!C10</f>
        <v>PETERSON Erik</v>
      </c>
      <c r="D10" s="92" t="str">
        <f>'H14-15'!D10</f>
        <v>Valfjällets SLK</v>
      </c>
      <c r="E10" s="87">
        <f>'H14-15'!U10</f>
        <v>48</v>
      </c>
      <c r="F10" s="103">
        <f>'H14-15'!W10</f>
        <v>55</v>
      </c>
      <c r="G10" s="85">
        <f>'H14-15'!Y10</f>
        <v>55</v>
      </c>
      <c r="H10" s="103">
        <f>'H14-15'!AA10</f>
        <v>50</v>
      </c>
      <c r="I10" s="85">
        <f>'H14-15'!AC10</f>
        <v>48</v>
      </c>
      <c r="J10" s="80">
        <f>'H14-15'!AE10</f>
        <v>48</v>
      </c>
      <c r="K10" s="133">
        <f>SUM(E10:J10)</f>
        <v>304</v>
      </c>
      <c r="L10" s="118">
        <f>LARGE(E10:J10,1)+LARGE(E10:J10,2)+LARGE(E10:J10,3)</f>
        <v>160</v>
      </c>
      <c r="M10" s="122">
        <f>LARGE(E10:J10,4)</f>
        <v>48</v>
      </c>
      <c r="N10" s="120">
        <f>LARGE(E10:J10,5)</f>
        <v>48</v>
      </c>
    </row>
    <row r="11" spans="1:14" ht="12.75">
      <c r="A11">
        <f t="shared" si="0"/>
        <v>8</v>
      </c>
      <c r="B11" s="55">
        <f t="shared" si="1"/>
        <v>8</v>
      </c>
      <c r="C11" s="42" t="str">
        <f>'H14-15'!C13</f>
        <v>KLAUSNER WALDESJÖ Jonathan</v>
      </c>
      <c r="D11" s="92" t="str">
        <f>'H14-15'!D13</f>
        <v>Örebro SLF</v>
      </c>
      <c r="E11" s="87">
        <f>'H14-15'!U13</f>
        <v>46</v>
      </c>
      <c r="F11" s="103">
        <f>'H14-15'!W13</f>
        <v>50</v>
      </c>
      <c r="G11" s="85">
        <f>'H14-15'!Y13</f>
        <v>44</v>
      </c>
      <c r="H11" s="103">
        <f>'H14-15'!AA13</f>
        <v>44</v>
      </c>
      <c r="I11" s="85">
        <f>'H14-15'!AC13</f>
        <v>35</v>
      </c>
      <c r="J11" s="80">
        <f>'H14-15'!AE13</f>
        <v>0</v>
      </c>
      <c r="K11" s="133">
        <f>SUM(E11:J11)</f>
        <v>219</v>
      </c>
      <c r="L11" s="118">
        <f>LARGE(E11:J11,1)+LARGE(E11:J11,2)+LARGE(E11:J11,3)</f>
        <v>140</v>
      </c>
      <c r="M11" s="122">
        <f>LARGE(E11:J11,4)</f>
        <v>44</v>
      </c>
      <c r="N11" s="120">
        <f>LARGE(E11:J11,5)</f>
        <v>35</v>
      </c>
    </row>
    <row r="12" spans="1:14" ht="12.75">
      <c r="A12">
        <f t="shared" si="0"/>
        <v>9</v>
      </c>
      <c r="B12" s="55">
        <f t="shared" si="1"/>
        <v>9</v>
      </c>
      <c r="C12" s="42" t="str">
        <f>'H14-15'!C9</f>
        <v>AHLIN Adam</v>
      </c>
      <c r="D12" s="92" t="str">
        <f>'H14-15'!D9</f>
        <v>Örebro SLF</v>
      </c>
      <c r="E12" s="87">
        <f>'H14-15'!U9</f>
        <v>42</v>
      </c>
      <c r="F12" s="103">
        <f>'H14-15'!W9</f>
        <v>44</v>
      </c>
      <c r="G12" s="85">
        <f>'H14-15'!Y9</f>
        <v>46</v>
      </c>
      <c r="H12" s="103">
        <f>'H14-15'!AA9</f>
        <v>48</v>
      </c>
      <c r="I12" s="85">
        <f>'H14-15'!AC9</f>
        <v>39</v>
      </c>
      <c r="J12" s="80">
        <f>'H14-15'!AE9</f>
        <v>46</v>
      </c>
      <c r="K12" s="133">
        <f>SUM(E12:J12)</f>
        <v>265</v>
      </c>
      <c r="L12" s="118">
        <f>LARGE(E12:J12,1)+LARGE(E12:J12,2)+LARGE(E12:J12,3)</f>
        <v>140</v>
      </c>
      <c r="M12" s="122">
        <f>LARGE(E12:J12,4)</f>
        <v>44</v>
      </c>
      <c r="N12" s="120">
        <f>LARGE(E12:J12,5)</f>
        <v>42</v>
      </c>
    </row>
    <row r="13" spans="1:14" ht="12.75">
      <c r="A13">
        <f t="shared" si="0"/>
        <v>10</v>
      </c>
      <c r="B13" s="55">
        <f t="shared" si="1"/>
        <v>10</v>
      </c>
      <c r="C13" s="42" t="str">
        <f>'H14-15'!C17</f>
        <v>ANTFOLK Alexander</v>
      </c>
      <c r="D13" s="92" t="str">
        <f>'H14-15'!D17</f>
        <v>IFK Borlänge</v>
      </c>
      <c r="E13" s="87">
        <f>'H14-15'!U17</f>
        <v>39</v>
      </c>
      <c r="F13" s="103">
        <f>'H14-15'!W17</f>
        <v>42</v>
      </c>
      <c r="G13" s="85">
        <f>'H14-15'!Y17</f>
        <v>34</v>
      </c>
      <c r="H13" s="103">
        <f>'H14-15'!AA17</f>
        <v>42</v>
      </c>
      <c r="I13" s="85">
        <f>'H14-15'!AC17</f>
        <v>46</v>
      </c>
      <c r="J13" s="80">
        <f>'H14-15'!AE17</f>
        <v>44</v>
      </c>
      <c r="K13" s="133">
        <f>SUM(E13:J13)</f>
        <v>247</v>
      </c>
      <c r="L13" s="118">
        <f>LARGE(E13:J13,1)+LARGE(E13:J13,2)+LARGE(E13:J13,3)</f>
        <v>132</v>
      </c>
      <c r="M13" s="122">
        <f>LARGE(E13:J13,4)</f>
        <v>42</v>
      </c>
      <c r="N13" s="120">
        <f>LARGE(E13:J13,5)</f>
        <v>39</v>
      </c>
    </row>
    <row r="14" spans="1:14" ht="12.75">
      <c r="A14">
        <f t="shared" si="0"/>
        <v>11</v>
      </c>
      <c r="B14" s="55">
        <f t="shared" si="1"/>
        <v>11</v>
      </c>
      <c r="C14" s="42" t="str">
        <f>'H14-15'!C15</f>
        <v>SKÖRELID Jonathan</v>
      </c>
      <c r="D14" s="92" t="str">
        <f>'H14-15'!D15</f>
        <v>Gävle Alpina SK</v>
      </c>
      <c r="E14" s="87">
        <f>'H14-15'!U15</f>
        <v>50</v>
      </c>
      <c r="F14" s="103">
        <f>'H14-15'!W15</f>
        <v>40</v>
      </c>
      <c r="G14" s="85">
        <f>'H14-15'!Y15</f>
        <v>35</v>
      </c>
      <c r="H14" s="103">
        <f>'H14-15'!AA15</f>
        <v>36</v>
      </c>
      <c r="I14" s="85">
        <f>'H14-15'!AC15</f>
        <v>32</v>
      </c>
      <c r="J14" s="80">
        <f>'H14-15'!AE15</f>
        <v>34</v>
      </c>
      <c r="K14" s="133">
        <f>SUM(E14:J14)</f>
        <v>227</v>
      </c>
      <c r="L14" s="118">
        <f>LARGE(E14:J14,1)+LARGE(E14:J14,2)+LARGE(E14:J14,3)</f>
        <v>126</v>
      </c>
      <c r="M14" s="122">
        <f>LARGE(E14:J14,4)</f>
        <v>35</v>
      </c>
      <c r="N14" s="120">
        <f>LARGE(E14:J14,5)</f>
        <v>34</v>
      </c>
    </row>
    <row r="15" spans="1:14" ht="12.75">
      <c r="A15">
        <f t="shared" si="0"/>
        <v>12</v>
      </c>
      <c r="B15" s="55">
        <f t="shared" si="1"/>
        <v>12</v>
      </c>
      <c r="C15" s="42" t="str">
        <f>'H14-15'!C14</f>
        <v>GRAHN Filip</v>
      </c>
      <c r="D15" s="92" t="str">
        <f>'H14-15'!D14</f>
        <v>Kils SLK</v>
      </c>
      <c r="E15" s="87">
        <f>'H14-15'!U14</f>
        <v>34</v>
      </c>
      <c r="F15" s="103">
        <f>'H14-15'!W14</f>
        <v>31</v>
      </c>
      <c r="G15" s="85">
        <f>'H14-15'!Y14</f>
        <v>40</v>
      </c>
      <c r="H15" s="103">
        <f>'H14-15'!AA14</f>
        <v>33</v>
      </c>
      <c r="I15" s="85">
        <f>'H14-15'!AC14</f>
        <v>44</v>
      </c>
      <c r="J15" s="80">
        <f>'H14-15'!AE14</f>
        <v>42</v>
      </c>
      <c r="K15" s="133">
        <f>SUM(E15:J15)</f>
        <v>224</v>
      </c>
      <c r="L15" s="118">
        <f>LARGE(E15:J15,1)+LARGE(E15:J15,2)+LARGE(E15:J15,3)</f>
        <v>126</v>
      </c>
      <c r="M15" s="122">
        <f>LARGE(E15:J15,4)</f>
        <v>34</v>
      </c>
      <c r="N15" s="120">
        <f>LARGE(E15:J15,5)</f>
        <v>33</v>
      </c>
    </row>
    <row r="16" spans="1:14" ht="12.75">
      <c r="A16">
        <f t="shared" si="0"/>
        <v>13</v>
      </c>
      <c r="B16" s="55">
        <f t="shared" si="1"/>
        <v>13</v>
      </c>
      <c r="C16" s="42" t="str">
        <f>'H14-15'!C21</f>
        <v>JORÄLV-WERMLUND Daniel</v>
      </c>
      <c r="D16" s="92" t="str">
        <f>'H14-15'!D21</f>
        <v>Arvika SLK</v>
      </c>
      <c r="E16" s="87">
        <f>'H14-15'!U21</f>
        <v>44</v>
      </c>
      <c r="F16" s="103">
        <f>'H14-15'!W21</f>
        <v>39</v>
      </c>
      <c r="G16" s="85">
        <f>'H14-15'!Y21</f>
        <v>37</v>
      </c>
      <c r="H16" s="103">
        <f>'H14-15'!AA21</f>
        <v>40</v>
      </c>
      <c r="I16" s="85">
        <f>'H14-15'!AC21</f>
        <v>39</v>
      </c>
      <c r="J16" s="80">
        <f>'H14-15'!AE21</f>
        <v>35</v>
      </c>
      <c r="K16" s="133">
        <f>SUM(E16:J16)</f>
        <v>234</v>
      </c>
      <c r="L16" s="118">
        <f>LARGE(E16:J16,1)+LARGE(E16:J16,2)+LARGE(E16:J16,3)</f>
        <v>123</v>
      </c>
      <c r="M16" s="122">
        <f>LARGE(E16:J16,4)</f>
        <v>39</v>
      </c>
      <c r="N16" s="120">
        <f>LARGE(E16:J16,5)</f>
        <v>37</v>
      </c>
    </row>
    <row r="17" spans="1:14" ht="12.75">
      <c r="A17">
        <f t="shared" si="0"/>
        <v>14</v>
      </c>
      <c r="B17" s="55">
        <f t="shared" si="1"/>
        <v>14</v>
      </c>
      <c r="C17" s="42" t="str">
        <f>'H14-15'!C16</f>
        <v>ANDRÉN Emil</v>
      </c>
      <c r="D17" s="92" t="str">
        <f>'H14-15'!D16</f>
        <v>IFK Borlänge</v>
      </c>
      <c r="E17" s="87">
        <f>'H14-15'!U16</f>
        <v>40</v>
      </c>
      <c r="F17" s="103">
        <f>'H14-15'!W16</f>
        <v>0</v>
      </c>
      <c r="G17" s="85">
        <f>'H14-15'!Y16</f>
        <v>39</v>
      </c>
      <c r="H17" s="103">
        <f>'H14-15'!AA16</f>
        <v>38</v>
      </c>
      <c r="I17" s="85">
        <f>'H14-15'!AC16</f>
        <v>40</v>
      </c>
      <c r="J17" s="80">
        <f>'H14-15'!AE16</f>
        <v>38</v>
      </c>
      <c r="K17" s="133">
        <f>SUM(E17:J17)</f>
        <v>195</v>
      </c>
      <c r="L17" s="118">
        <f>LARGE(E17:J17,1)+LARGE(E17:J17,2)+LARGE(E17:J17,3)</f>
        <v>119</v>
      </c>
      <c r="M17" s="122">
        <f>LARGE(E17:J17,4)</f>
        <v>38</v>
      </c>
      <c r="N17" s="120">
        <f>LARGE(E17:J17,5)</f>
        <v>38</v>
      </c>
    </row>
    <row r="18" spans="1:14" ht="12.75">
      <c r="A18">
        <f t="shared" si="0"/>
        <v>15</v>
      </c>
      <c r="B18" s="55">
        <f t="shared" si="1"/>
        <v>15</v>
      </c>
      <c r="C18" s="42" t="str">
        <f>'H14-15'!C23</f>
        <v>TÖRNQVIST David</v>
      </c>
      <c r="D18" s="92" t="str">
        <f>'H14-15'!D23</f>
        <v>IFK Borlänge</v>
      </c>
      <c r="E18" s="87">
        <f>'H14-15'!U23</f>
        <v>38</v>
      </c>
      <c r="F18" s="103">
        <f>'H14-15'!W23</f>
        <v>38</v>
      </c>
      <c r="G18" s="85">
        <f>'H14-15'!Y23</f>
        <v>42</v>
      </c>
      <c r="H18" s="103">
        <f>'H14-15'!AA23</f>
        <v>39</v>
      </c>
      <c r="I18" s="85">
        <f>'H14-15'!AC23</f>
        <v>33</v>
      </c>
      <c r="J18" s="80">
        <f>'H14-15'!AE23</f>
        <v>30</v>
      </c>
      <c r="K18" s="133">
        <f>SUM(E18:J18)</f>
        <v>220</v>
      </c>
      <c r="L18" s="118">
        <f>LARGE(E18:J18,1)+LARGE(E18:J18,2)+LARGE(E18:J18,3)</f>
        <v>119</v>
      </c>
      <c r="M18" s="122">
        <f>LARGE(E18:J18,4)</f>
        <v>38</v>
      </c>
      <c r="N18" s="120">
        <f>LARGE(E18:J18,5)</f>
        <v>33</v>
      </c>
    </row>
    <row r="19" spans="1:14" ht="12.75">
      <c r="A19">
        <f t="shared" si="0"/>
        <v>16</v>
      </c>
      <c r="B19" s="55">
        <f t="shared" si="1"/>
        <v>16</v>
      </c>
      <c r="C19" s="42" t="str">
        <f>'H14-15'!C25</f>
        <v>BERGLUND Tobias</v>
      </c>
      <c r="D19" s="92" t="str">
        <f>'H14-15'!D25</f>
        <v>Kils SLK</v>
      </c>
      <c r="E19" s="87">
        <f>'H14-15'!U25</f>
        <v>37</v>
      </c>
      <c r="F19" s="103">
        <f>'H14-15'!W25</f>
        <v>37</v>
      </c>
      <c r="G19" s="85">
        <f>'H14-15'!Y25</f>
        <v>38</v>
      </c>
      <c r="H19" s="103">
        <f>'H14-15'!AA25</f>
        <v>37</v>
      </c>
      <c r="I19" s="85">
        <f>'H14-15'!AC25</f>
        <v>37</v>
      </c>
      <c r="J19" s="80">
        <f>'H14-15'!AE25</f>
        <v>31</v>
      </c>
      <c r="K19" s="133">
        <f>SUM(E19:J19)</f>
        <v>217</v>
      </c>
      <c r="L19" s="118">
        <f>LARGE(E19:J19,1)+LARGE(E19:J19,2)+LARGE(E19:J19,3)</f>
        <v>112</v>
      </c>
      <c r="M19" s="122">
        <f>LARGE(E19:J19,4)</f>
        <v>37</v>
      </c>
      <c r="N19" s="120">
        <f>LARGE(E19:J19,5)</f>
        <v>37</v>
      </c>
    </row>
    <row r="20" spans="1:14" ht="12.75">
      <c r="A20">
        <f t="shared" si="0"/>
        <v>17</v>
      </c>
      <c r="B20" s="55">
        <f t="shared" si="1"/>
        <v>17</v>
      </c>
      <c r="C20" s="42" t="str">
        <f>'H14-15'!C24</f>
        <v>SANDBERG Max</v>
      </c>
      <c r="D20" s="92" t="str">
        <f>'H14-15'!D24</f>
        <v>IFK Falun</v>
      </c>
      <c r="E20" s="87">
        <f>'H14-15'!U24</f>
        <v>35</v>
      </c>
      <c r="F20" s="103">
        <f>'H14-15'!W24</f>
        <v>36</v>
      </c>
      <c r="G20" s="85">
        <f>'H14-15'!Y24</f>
        <v>36</v>
      </c>
      <c r="H20" s="103">
        <f>'H14-15'!AA24</f>
        <v>34</v>
      </c>
      <c r="I20" s="85">
        <f>'H14-15'!AC24</f>
        <v>0</v>
      </c>
      <c r="J20" s="80">
        <f>'H14-15'!AE24</f>
        <v>37</v>
      </c>
      <c r="K20" s="133">
        <f>SUM(E20:J20)</f>
        <v>178</v>
      </c>
      <c r="L20" s="118">
        <f>LARGE(E20:J20,1)+LARGE(E20:J20,2)+LARGE(E20:J20,3)</f>
        <v>109</v>
      </c>
      <c r="M20" s="122">
        <f>LARGE(E20:J20,4)</f>
        <v>35</v>
      </c>
      <c r="N20" s="120">
        <f>LARGE(E20:J20,5)</f>
        <v>34</v>
      </c>
    </row>
    <row r="21" spans="1:14" ht="12.75">
      <c r="A21">
        <f aca="true" t="shared" si="2" ref="A21:A36">1+A20</f>
        <v>18</v>
      </c>
      <c r="B21" s="55">
        <f t="shared" si="1"/>
        <v>18</v>
      </c>
      <c r="C21" s="42" t="str">
        <f>'H14-15'!C18</f>
        <v>KINDBERG Alfred</v>
      </c>
      <c r="D21" s="92" t="str">
        <f>'H14-15'!D18</f>
        <v>Kils SLK</v>
      </c>
      <c r="E21" s="87">
        <f>'H14-15'!U18</f>
        <v>36</v>
      </c>
      <c r="F21" s="103">
        <f>'H14-15'!W18</f>
        <v>34</v>
      </c>
      <c r="G21" s="85">
        <f>'H14-15'!Y18</f>
        <v>33</v>
      </c>
      <c r="H21" s="103">
        <f>'H14-15'!AA18</f>
        <v>35</v>
      </c>
      <c r="I21" s="85">
        <f>'H14-15'!AC18</f>
        <v>31</v>
      </c>
      <c r="J21" s="80">
        <f>'H14-15'!AE18</f>
        <v>32</v>
      </c>
      <c r="K21" s="133">
        <f>SUM(E21:J21)</f>
        <v>201</v>
      </c>
      <c r="L21" s="118">
        <f>LARGE(E21:J21,1)+LARGE(E21:J21,2)+LARGE(E21:J21,3)</f>
        <v>105</v>
      </c>
      <c r="M21" s="122">
        <f>LARGE(E21:J21,4)</f>
        <v>33</v>
      </c>
      <c r="N21" s="120">
        <f>LARGE(E21:J21,5)</f>
        <v>32</v>
      </c>
    </row>
    <row r="22" spans="1:14" ht="12.75">
      <c r="A22">
        <f t="shared" si="2"/>
        <v>19</v>
      </c>
      <c r="B22" s="55">
        <f t="shared" si="1"/>
        <v>19</v>
      </c>
      <c r="C22" s="42" t="str">
        <f>'H14-15'!C19</f>
        <v>HAGA Gustav</v>
      </c>
      <c r="D22" s="92" t="str">
        <f>'H14-15'!D19</f>
        <v>IFK Moras AK</v>
      </c>
      <c r="E22" s="87">
        <f>'H14-15'!U19</f>
        <v>32</v>
      </c>
      <c r="F22" s="103">
        <f>'H14-15'!W19</f>
        <v>33</v>
      </c>
      <c r="G22" s="85">
        <f>'H14-15'!Y19</f>
        <v>32</v>
      </c>
      <c r="H22" s="103">
        <f>'H14-15'!AA19</f>
        <v>32</v>
      </c>
      <c r="I22" s="85">
        <f>'H14-15'!AC19</f>
        <v>0</v>
      </c>
      <c r="J22" s="80">
        <f>'H14-15'!AE19</f>
        <v>39</v>
      </c>
      <c r="K22" s="133">
        <f>SUM(E22:J22)</f>
        <v>168</v>
      </c>
      <c r="L22" s="118">
        <f>LARGE(E22:J22,1)+LARGE(E22:J22,2)+LARGE(E22:J22,3)</f>
        <v>104</v>
      </c>
      <c r="M22" s="122">
        <f>LARGE(E22:J22,4)</f>
        <v>32</v>
      </c>
      <c r="N22" s="120">
        <f>LARGE(E22:J22,5)</f>
        <v>32</v>
      </c>
    </row>
    <row r="23" spans="1:14" ht="12.75">
      <c r="A23">
        <f t="shared" si="2"/>
        <v>20</v>
      </c>
      <c r="B23" s="55">
        <f t="shared" si="1"/>
        <v>20</v>
      </c>
      <c r="C23" s="42" t="str">
        <f>'H14-15'!C20</f>
        <v>BERGMAN Martin</v>
      </c>
      <c r="D23" s="92" t="str">
        <f>'H14-15'!D20</f>
        <v>IFK Falun</v>
      </c>
      <c r="E23" s="87">
        <f>'H14-15'!U20</f>
        <v>33</v>
      </c>
      <c r="F23" s="103">
        <f>'H14-15'!W20</f>
        <v>0</v>
      </c>
      <c r="G23" s="85">
        <f>'H14-15'!Y20</f>
        <v>30</v>
      </c>
      <c r="H23" s="103">
        <f>'H14-15'!AA20</f>
        <v>31</v>
      </c>
      <c r="I23" s="85">
        <f>'H14-15'!AC20</f>
        <v>34</v>
      </c>
      <c r="J23" s="80">
        <f>'H14-15'!AE20</f>
        <v>36</v>
      </c>
      <c r="K23" s="133">
        <f>SUM(E23:J23)</f>
        <v>164</v>
      </c>
      <c r="L23" s="118">
        <f>LARGE(E23:J23,1)+LARGE(E23:J23,2)+LARGE(E23:J23,3)</f>
        <v>103</v>
      </c>
      <c r="M23" s="122">
        <f>LARGE(E23:J23,4)</f>
        <v>31</v>
      </c>
      <c r="N23" s="120">
        <f>LARGE(E23:J23,5)</f>
        <v>30</v>
      </c>
    </row>
    <row r="24" spans="1:14" ht="12.75">
      <c r="A24">
        <f t="shared" si="2"/>
        <v>21</v>
      </c>
      <c r="B24" s="55">
        <f t="shared" si="1"/>
        <v>21</v>
      </c>
      <c r="C24" s="42" t="str">
        <f>'H14-15'!C27</f>
        <v>KARLSSON Felix</v>
      </c>
      <c r="D24" s="92" t="str">
        <f>'H14-15'!D27</f>
        <v>IFK Borlänge</v>
      </c>
      <c r="E24" s="87">
        <f>'H14-15'!U27</f>
        <v>31</v>
      </c>
      <c r="F24" s="103">
        <f>'H14-15'!W27</f>
        <v>35</v>
      </c>
      <c r="G24" s="85">
        <f>'H14-15'!Y27</f>
        <v>31</v>
      </c>
      <c r="H24" s="103">
        <f>'H14-15'!AA27</f>
        <v>30</v>
      </c>
      <c r="I24" s="85">
        <f>'H14-15'!AC27</f>
        <v>30</v>
      </c>
      <c r="J24" s="80">
        <f>'H14-15'!AE27</f>
        <v>29</v>
      </c>
      <c r="K24" s="133">
        <f>SUM(E24:J24)</f>
        <v>186</v>
      </c>
      <c r="L24" s="118">
        <f>LARGE(E24:J24,1)+LARGE(E24:J24,2)+LARGE(E24:J24,3)</f>
        <v>97</v>
      </c>
      <c r="M24" s="122">
        <f>LARGE(E24:J24,4)</f>
        <v>30</v>
      </c>
      <c r="N24" s="120">
        <f>LARGE(E24:J24,5)</f>
        <v>30</v>
      </c>
    </row>
    <row r="25" spans="1:14" ht="12.75">
      <c r="A25">
        <f t="shared" si="2"/>
        <v>22</v>
      </c>
      <c r="B25" s="55">
        <f t="shared" si="1"/>
        <v>22</v>
      </c>
      <c r="C25" s="42" t="str">
        <f>'H14-15'!C29</f>
        <v>LARSSON Jakob</v>
      </c>
      <c r="D25" s="92" t="str">
        <f>'H14-15'!D29</f>
        <v>Gävle Alpina SK</v>
      </c>
      <c r="E25" s="87">
        <f>'H14-15'!U29</f>
        <v>30</v>
      </c>
      <c r="F25" s="103">
        <f>'H14-15'!W29</f>
        <v>32</v>
      </c>
      <c r="G25" s="85">
        <f>'H14-15'!Y29</f>
        <v>25</v>
      </c>
      <c r="H25" s="103">
        <f>'H14-15'!AA29</f>
        <v>27</v>
      </c>
      <c r="I25" s="85">
        <f>'H14-15'!AC29</f>
        <v>0</v>
      </c>
      <c r="J25" s="80">
        <f>'H14-15'!AE29</f>
        <v>0</v>
      </c>
      <c r="K25" s="133">
        <f>SUM(E25:J25)</f>
        <v>114</v>
      </c>
      <c r="L25" s="118">
        <f>LARGE(E25:J25,1)+LARGE(E25:J25,2)+LARGE(E25:J25,3)</f>
        <v>89</v>
      </c>
      <c r="M25" s="122">
        <f>LARGE(E25:J25,4)</f>
        <v>25</v>
      </c>
      <c r="N25" s="120">
        <f>LARGE(E25:J25,5)</f>
        <v>0</v>
      </c>
    </row>
    <row r="26" spans="1:14" ht="12.75">
      <c r="A26">
        <f t="shared" si="2"/>
        <v>23</v>
      </c>
      <c r="B26" s="55">
        <f t="shared" si="1"/>
        <v>23</v>
      </c>
      <c r="C26" s="42" t="str">
        <f>'H14-15'!C28</f>
        <v>EDERSTRÖM Jacob</v>
      </c>
      <c r="D26" s="92" t="str">
        <f>'H14-15'!D28</f>
        <v>Kungsbergets AK</v>
      </c>
      <c r="E26" s="87">
        <f>'H14-15'!U28</f>
        <v>29</v>
      </c>
      <c r="F26" s="103">
        <f>'H14-15'!W28</f>
        <v>30</v>
      </c>
      <c r="G26" s="85">
        <f>'H14-15'!Y28</f>
        <v>27</v>
      </c>
      <c r="H26" s="103">
        <f>'H14-15'!AA28</f>
        <v>23</v>
      </c>
      <c r="I26" s="85">
        <f>'H14-15'!AC28</f>
        <v>28</v>
      </c>
      <c r="J26" s="80">
        <f>'H14-15'!AE28</f>
        <v>25</v>
      </c>
      <c r="K26" s="133">
        <f>SUM(E26:J26)</f>
        <v>162</v>
      </c>
      <c r="L26" s="118">
        <f>LARGE(E26:J26,1)+LARGE(E26:J26,2)+LARGE(E26:J26,3)</f>
        <v>87</v>
      </c>
      <c r="M26" s="122">
        <f>LARGE(E26:J26,4)</f>
        <v>27</v>
      </c>
      <c r="N26" s="120">
        <f>LARGE(E26:J26,5)</f>
        <v>25</v>
      </c>
    </row>
    <row r="27" spans="1:14" ht="12.75">
      <c r="A27">
        <f t="shared" si="2"/>
        <v>24</v>
      </c>
      <c r="B27" s="55">
        <f t="shared" si="1"/>
        <v>24</v>
      </c>
      <c r="C27" s="42" t="str">
        <f>'H14-15'!C31</f>
        <v>JANSSON Pontus</v>
      </c>
      <c r="D27" s="92" t="str">
        <f>'H14-15'!D31</f>
        <v>Avesta AK</v>
      </c>
      <c r="E27" s="87">
        <f>'H14-15'!U31</f>
        <v>28</v>
      </c>
      <c r="F27" s="103">
        <f>'H14-15'!W31</f>
        <v>28</v>
      </c>
      <c r="G27" s="85">
        <f>'H14-15'!Y31</f>
        <v>29</v>
      </c>
      <c r="H27" s="103">
        <f>'H14-15'!AA31</f>
        <v>25</v>
      </c>
      <c r="I27" s="85">
        <f>'H14-15'!AC31</f>
        <v>29</v>
      </c>
      <c r="J27" s="80">
        <f>'H14-15'!AE31</f>
        <v>28</v>
      </c>
      <c r="K27" s="133">
        <f>SUM(E27:J27)</f>
        <v>167</v>
      </c>
      <c r="L27" s="118">
        <f>LARGE(E27:J27,1)+LARGE(E27:J27,2)+LARGE(E27:J27,3)</f>
        <v>86</v>
      </c>
      <c r="M27" s="122">
        <f>LARGE(E27:J27,4)</f>
        <v>28</v>
      </c>
      <c r="N27" s="120">
        <f>LARGE(E27:J27,5)</f>
        <v>28</v>
      </c>
    </row>
    <row r="28" spans="1:14" ht="12.75">
      <c r="A28">
        <f t="shared" si="2"/>
        <v>25</v>
      </c>
      <c r="B28" s="55">
        <f t="shared" si="1"/>
        <v>25</v>
      </c>
      <c r="C28" s="42" t="str">
        <f>'H14-15'!C32</f>
        <v>BRORSSON Rasmus</v>
      </c>
      <c r="D28" s="92" t="str">
        <f>'H14-15'!D32</f>
        <v>Avesta AK</v>
      </c>
      <c r="E28" s="87">
        <f>'H14-15'!U32</f>
        <v>27</v>
      </c>
      <c r="F28" s="103">
        <f>'H14-15'!W32</f>
        <v>29</v>
      </c>
      <c r="G28" s="85">
        <f>'H14-15'!Y32</f>
        <v>24</v>
      </c>
      <c r="H28" s="103">
        <f>'H14-15'!AA32</f>
        <v>24</v>
      </c>
      <c r="I28" s="85">
        <f>'H14-15'!AC32</f>
        <v>27</v>
      </c>
      <c r="J28" s="80">
        <f>'H14-15'!AE32</f>
        <v>26</v>
      </c>
      <c r="K28" s="133">
        <f>SUM(E28:J28)</f>
        <v>157</v>
      </c>
      <c r="L28" s="118">
        <f>LARGE(E28:J28,1)+LARGE(E28:J28,2)+LARGE(E28:J28,3)</f>
        <v>83</v>
      </c>
      <c r="M28" s="122">
        <f>LARGE(E28:J28,4)</f>
        <v>26</v>
      </c>
      <c r="N28" s="120">
        <f>LARGE(E28:J28,5)</f>
        <v>24</v>
      </c>
    </row>
    <row r="29" spans="1:14" ht="12.75">
      <c r="A29">
        <f t="shared" si="2"/>
        <v>26</v>
      </c>
      <c r="B29" s="55">
        <f t="shared" si="1"/>
        <v>26</v>
      </c>
      <c r="C29" s="42" t="str">
        <f>'H14-15'!C34</f>
        <v>FROST Emil</v>
      </c>
      <c r="D29" s="92" t="str">
        <f>'H14-15'!D34</f>
        <v>IFK Moras AK</v>
      </c>
      <c r="E29" s="87">
        <f>'H14-15'!U34</f>
        <v>0</v>
      </c>
      <c r="F29" s="103">
        <f>'H14-15'!W34</f>
        <v>0</v>
      </c>
      <c r="G29" s="85">
        <f>'H14-15'!Y34</f>
        <v>0</v>
      </c>
      <c r="H29" s="103">
        <f>'H14-15'!AA34</f>
        <v>0</v>
      </c>
      <c r="I29" s="85">
        <f>'H14-15'!AC34</f>
        <v>42</v>
      </c>
      <c r="J29" s="80">
        <f>'H14-15'!AE34</f>
        <v>40</v>
      </c>
      <c r="K29" s="133">
        <f>SUM(E29:J29)</f>
        <v>82</v>
      </c>
      <c r="L29" s="118">
        <f>LARGE(E29:J29,1)+LARGE(E29:J29,2)+LARGE(E29:J29,3)</f>
        <v>82</v>
      </c>
      <c r="M29" s="122">
        <f>LARGE(E29:J29,4)</f>
        <v>0</v>
      </c>
      <c r="N29" s="120">
        <f>LARGE(E29:J29,5)</f>
        <v>0</v>
      </c>
    </row>
    <row r="30" spans="1:14" ht="12.75">
      <c r="A30">
        <f t="shared" si="2"/>
        <v>27</v>
      </c>
      <c r="B30" s="55">
        <f t="shared" si="1"/>
        <v>27</v>
      </c>
      <c r="C30" s="42" t="str">
        <f>'H14-15'!C30</f>
        <v>AXELSSON Adam</v>
      </c>
      <c r="D30" s="92" t="str">
        <f>'H14-15'!D30</f>
        <v>Avesta AK</v>
      </c>
      <c r="E30" s="87">
        <f>'H14-15'!U30</f>
        <v>24</v>
      </c>
      <c r="F30" s="103">
        <f>'H14-15'!W30</f>
        <v>25</v>
      </c>
      <c r="G30" s="85">
        <f>'H14-15'!Y30</f>
        <v>19</v>
      </c>
      <c r="H30" s="103">
        <f>'H14-15'!AA30</f>
        <v>22</v>
      </c>
      <c r="I30" s="85">
        <f>'H14-15'!AC30</f>
        <v>27</v>
      </c>
      <c r="J30" s="80">
        <f>'H14-15'!AE30</f>
        <v>27</v>
      </c>
      <c r="K30" s="133">
        <f>SUM(E30:J30)</f>
        <v>144</v>
      </c>
      <c r="L30" s="118">
        <f>LARGE(E30:J30,1)+LARGE(E30:J30,2)+LARGE(E30:J30,3)</f>
        <v>79</v>
      </c>
      <c r="M30" s="122">
        <f>LARGE(E30:J30,4)</f>
        <v>24</v>
      </c>
      <c r="N30" s="120">
        <f>LARGE(E30:J30,5)</f>
        <v>22</v>
      </c>
    </row>
    <row r="31" spans="1:14" ht="12.75">
      <c r="A31">
        <f t="shared" si="2"/>
        <v>28</v>
      </c>
      <c r="B31" s="55">
        <f t="shared" si="1"/>
        <v>28</v>
      </c>
      <c r="C31" s="42" t="str">
        <f>'H14-15'!C33</f>
        <v>GILLBERG William</v>
      </c>
      <c r="D31" s="92" t="str">
        <f>'H14-15'!D33</f>
        <v>Valfjällets SLK</v>
      </c>
      <c r="E31" s="87">
        <f>'H14-15'!U33</f>
        <v>0</v>
      </c>
      <c r="F31" s="103">
        <f>'H14-15'!W33</f>
        <v>0</v>
      </c>
      <c r="G31" s="85">
        <f>'H14-15'!Y33</f>
        <v>22</v>
      </c>
      <c r="H31" s="103">
        <f>'H14-15'!AA33</f>
        <v>26</v>
      </c>
      <c r="I31" s="85">
        <f>'H14-15'!AC33</f>
        <v>0</v>
      </c>
      <c r="J31" s="80">
        <f>'H14-15'!AE33</f>
        <v>24</v>
      </c>
      <c r="K31" s="133">
        <f>SUM(E31:J31)</f>
        <v>72</v>
      </c>
      <c r="L31" s="118">
        <f>LARGE(E31:J31,1)+LARGE(E31:J31,2)+LARGE(E31:J31,3)</f>
        <v>72</v>
      </c>
      <c r="M31" s="122">
        <f>LARGE(E31:J31,4)</f>
        <v>0</v>
      </c>
      <c r="N31" s="120">
        <f>LARGE(E31:J31,5)</f>
        <v>0</v>
      </c>
    </row>
    <row r="32" spans="1:14" ht="12.75">
      <c r="A32">
        <f t="shared" si="2"/>
        <v>29</v>
      </c>
      <c r="B32" s="55">
        <f t="shared" si="1"/>
        <v>29</v>
      </c>
      <c r="C32" s="42" t="str">
        <f>'H14-15'!C22</f>
        <v>GUSTAFSSON ZETTERLUND Oskar</v>
      </c>
      <c r="D32" s="92" t="str">
        <f>'H14-15'!D22</f>
        <v>Norrbärke SK Alpin</v>
      </c>
      <c r="E32" s="87">
        <f>'H14-15'!U22</f>
        <v>0</v>
      </c>
      <c r="F32" s="103">
        <f>'H14-15'!W22</f>
        <v>0</v>
      </c>
      <c r="G32" s="85">
        <f>'H14-15'!Y22</f>
        <v>0</v>
      </c>
      <c r="H32" s="103">
        <f>'H14-15'!AA22</f>
        <v>0</v>
      </c>
      <c r="I32" s="85">
        <f>'H14-15'!AC22</f>
        <v>37</v>
      </c>
      <c r="J32" s="80">
        <f>'H14-15'!AE22</f>
        <v>33</v>
      </c>
      <c r="K32" s="133">
        <f>SUM(E32:J32)</f>
        <v>70</v>
      </c>
      <c r="L32" s="118">
        <f>LARGE(E32:J32,1)+LARGE(E32:J32,2)+LARGE(E32:J32,3)</f>
        <v>70</v>
      </c>
      <c r="M32" s="122">
        <f>LARGE(E32:J32,4)</f>
        <v>0</v>
      </c>
      <c r="N32" s="120">
        <f>LARGE(E32:J32,5)</f>
        <v>0</v>
      </c>
    </row>
    <row r="33" spans="1:14" ht="12.75">
      <c r="A33">
        <f t="shared" si="2"/>
        <v>30</v>
      </c>
      <c r="B33" s="55">
        <f t="shared" si="1"/>
        <v>30</v>
      </c>
      <c r="C33" s="42" t="str">
        <f>'H14-15'!C36</f>
        <v>MELKERSSON Fredrik</v>
      </c>
      <c r="D33" s="92" t="str">
        <f>'H14-15'!D36</f>
        <v>Örebro SLF</v>
      </c>
      <c r="E33" s="87">
        <f>'H14-15'!U36</f>
        <v>0</v>
      </c>
      <c r="F33" s="103">
        <f>'H14-15'!W36</f>
        <v>0</v>
      </c>
      <c r="G33" s="85">
        <f>'H14-15'!Y36</f>
        <v>29</v>
      </c>
      <c r="H33" s="103">
        <f>'H14-15'!AA36</f>
        <v>28</v>
      </c>
      <c r="I33" s="85">
        <f>'H14-15'!AC36</f>
        <v>0</v>
      </c>
      <c r="J33" s="80">
        <f>'H14-15'!AE36</f>
        <v>0</v>
      </c>
      <c r="K33" s="133">
        <f>SUM(E33:J33)</f>
        <v>57</v>
      </c>
      <c r="L33" s="118">
        <f>LARGE(E33:J33,1)+LARGE(E33:J33,2)+LARGE(E33:J33,3)</f>
        <v>57</v>
      </c>
      <c r="M33" s="122">
        <f>LARGE(E33:J33,4)</f>
        <v>0</v>
      </c>
      <c r="N33" s="120">
        <f>LARGE(E33:J33,5)</f>
        <v>0</v>
      </c>
    </row>
    <row r="34" spans="1:14" ht="12.75">
      <c r="A34">
        <f t="shared" si="2"/>
        <v>31</v>
      </c>
      <c r="B34" s="55">
        <f t="shared" si="1"/>
        <v>31</v>
      </c>
      <c r="C34" s="42" t="str">
        <f>'H14-15'!C26</f>
        <v>ALANDER Niklas</v>
      </c>
      <c r="D34" s="92" t="str">
        <f>'H14-15'!D26</f>
        <v>IFK Grängesberg AK</v>
      </c>
      <c r="E34" s="87">
        <f>'H14-15'!U26</f>
        <v>0</v>
      </c>
      <c r="F34" s="103">
        <f>'H14-15'!W26</f>
        <v>0</v>
      </c>
      <c r="G34" s="85">
        <f>'H14-15'!Y26</f>
        <v>26</v>
      </c>
      <c r="H34" s="103">
        <f>'H14-15'!AA26</f>
        <v>29</v>
      </c>
      <c r="I34" s="85">
        <f>'H14-15'!AC26</f>
        <v>0</v>
      </c>
      <c r="J34" s="80">
        <f>'H14-15'!AE26</f>
        <v>0</v>
      </c>
      <c r="K34" s="133">
        <f>SUM(E34:J34)</f>
        <v>55</v>
      </c>
      <c r="L34" s="118">
        <f>LARGE(E34:J34,1)+LARGE(E34:J34,2)+LARGE(E34:J34,3)</f>
        <v>55</v>
      </c>
      <c r="M34" s="122">
        <f>LARGE(E34:J34,4)</f>
        <v>0</v>
      </c>
      <c r="N34" s="120">
        <f>LARGE(E34:J34,5)</f>
        <v>0</v>
      </c>
    </row>
    <row r="35" spans="1:14" ht="12.75">
      <c r="A35">
        <f t="shared" si="2"/>
        <v>32</v>
      </c>
      <c r="B35" s="55">
        <f t="shared" si="1"/>
        <v>32</v>
      </c>
      <c r="C35" s="42" t="str">
        <f>'H14-15'!C40</f>
        <v>GRÖNBERG Niklas</v>
      </c>
      <c r="D35" s="92" t="str">
        <f>'H14-15'!D40</f>
        <v>IFK Falun</v>
      </c>
      <c r="E35" s="87">
        <f>'H14-15'!U40</f>
        <v>25</v>
      </c>
      <c r="F35" s="103">
        <f>'H14-15'!W40</f>
        <v>27</v>
      </c>
      <c r="G35" s="85">
        <f>'H14-15'!Y40</f>
        <v>0</v>
      </c>
      <c r="H35" s="103">
        <f>'H14-15'!AA40</f>
        <v>0</v>
      </c>
      <c r="I35" s="85">
        <f>'H14-15'!AC40</f>
        <v>0</v>
      </c>
      <c r="J35" s="80">
        <f>'H14-15'!AE40</f>
        <v>0</v>
      </c>
      <c r="K35" s="133">
        <f>SUM(E35:J35)</f>
        <v>52</v>
      </c>
      <c r="L35" s="118">
        <f>LARGE(E35:J35,1)+LARGE(E35:J35,2)+LARGE(E35:J35,3)</f>
        <v>52</v>
      </c>
      <c r="M35" s="122">
        <f>LARGE(E35:J35,4)</f>
        <v>0</v>
      </c>
      <c r="N35" s="120">
        <f>LARGE(E35:J35,5)</f>
        <v>0</v>
      </c>
    </row>
    <row r="36" spans="1:14" ht="12.75">
      <c r="A36">
        <f t="shared" si="2"/>
        <v>33</v>
      </c>
      <c r="B36" s="55">
        <f t="shared" si="1"/>
        <v>33</v>
      </c>
      <c r="C36" s="42" t="str">
        <f>'H14-15'!C35</f>
        <v>LUNDÈN Rasmus</v>
      </c>
      <c r="D36" s="92" t="str">
        <f>'H14-15'!D35</f>
        <v>Gävle Alpina SK</v>
      </c>
      <c r="E36" s="87">
        <f>'H14-15'!U35</f>
        <v>26</v>
      </c>
      <c r="F36" s="103">
        <f>'H14-15'!W35</f>
        <v>26</v>
      </c>
      <c r="G36" s="85">
        <f>'H14-15'!Y35</f>
        <v>0</v>
      </c>
      <c r="H36" s="103">
        <f>'H14-15'!AA35</f>
        <v>0</v>
      </c>
      <c r="I36" s="85">
        <f>'H14-15'!AC35</f>
        <v>0</v>
      </c>
      <c r="J36" s="80">
        <f>'H14-15'!AE35</f>
        <v>0</v>
      </c>
      <c r="K36" s="133">
        <f>SUM(E36:J36)</f>
        <v>52</v>
      </c>
      <c r="L36" s="118">
        <f>LARGE(E36:J36,1)+LARGE(E36:J36,2)+LARGE(E36:J36,3)</f>
        <v>52</v>
      </c>
      <c r="M36" s="122">
        <f>LARGE(E36:J36,4)</f>
        <v>0</v>
      </c>
      <c r="N36" s="120">
        <f>LARGE(E36:J36,5)</f>
        <v>0</v>
      </c>
    </row>
    <row r="37" spans="1:14" ht="12.75">
      <c r="A37">
        <f aca="true" t="shared" si="3" ref="A37:A52">1+A36</f>
        <v>34</v>
      </c>
      <c r="B37" s="55">
        <f aca="true" t="shared" si="4" ref="B37:B63">1+B36</f>
        <v>34</v>
      </c>
      <c r="C37" s="42" t="str">
        <f>'H14-15'!C39</f>
        <v>SVAHN Andre</v>
      </c>
      <c r="D37" s="92" t="str">
        <f>'H14-15'!D39</f>
        <v>Kils SLK</v>
      </c>
      <c r="E37" s="87">
        <f>'H14-15'!U39</f>
        <v>0</v>
      </c>
      <c r="F37" s="103">
        <f>'H14-15'!W39</f>
        <v>0</v>
      </c>
      <c r="G37" s="85">
        <f>'H14-15'!Y39</f>
        <v>20</v>
      </c>
      <c r="H37" s="103">
        <f>'H14-15'!AA39</f>
        <v>21</v>
      </c>
      <c r="I37" s="85">
        <f>'H14-15'!AC39</f>
        <v>0</v>
      </c>
      <c r="J37" s="80">
        <f>'H14-15'!AE39</f>
        <v>0</v>
      </c>
      <c r="K37" s="133">
        <f>SUM(E37:J37)</f>
        <v>41</v>
      </c>
      <c r="L37" s="118">
        <f>LARGE(E37:J37,1)+LARGE(E37:J37,2)+LARGE(E37:J37,3)</f>
        <v>41</v>
      </c>
      <c r="M37" s="122">
        <f>LARGE(E37:J37,4)</f>
        <v>0</v>
      </c>
      <c r="N37" s="120">
        <f>LARGE(E37:J37,5)</f>
        <v>0</v>
      </c>
    </row>
    <row r="38" spans="1:14" ht="12.75">
      <c r="A38">
        <f t="shared" si="3"/>
        <v>35</v>
      </c>
      <c r="B38" s="55">
        <f t="shared" si="4"/>
        <v>35</v>
      </c>
      <c r="C38" s="42" t="str">
        <f>'H14-15'!C37</f>
        <v>ERIKSSON Daniel</v>
      </c>
      <c r="D38" s="92" t="str">
        <f>'H14-15'!D37</f>
        <v>Kils SLK</v>
      </c>
      <c r="E38" s="87">
        <f>'H14-15'!U37</f>
        <v>0</v>
      </c>
      <c r="F38" s="103">
        <f>'H14-15'!W37</f>
        <v>0</v>
      </c>
      <c r="G38" s="85">
        <f>'H14-15'!Y37</f>
        <v>23</v>
      </c>
      <c r="H38" s="103">
        <f>'H14-15'!AA37</f>
        <v>0</v>
      </c>
      <c r="I38" s="85">
        <f>'H14-15'!AC37</f>
        <v>0</v>
      </c>
      <c r="J38" s="80">
        <f>'H14-15'!AE37</f>
        <v>0</v>
      </c>
      <c r="K38" s="133">
        <f>SUM(E38:J38)</f>
        <v>23</v>
      </c>
      <c r="L38" s="118">
        <f>LARGE(E38:J38,1)+LARGE(E38:J38,2)+LARGE(E38:J38,3)</f>
        <v>23</v>
      </c>
      <c r="M38" s="122">
        <f>LARGE(E38:J38,4)</f>
        <v>0</v>
      </c>
      <c r="N38" s="120">
        <f>LARGE(E38:J38,5)</f>
        <v>0</v>
      </c>
    </row>
    <row r="39" spans="1:14" ht="12.75">
      <c r="A39">
        <f t="shared" si="3"/>
        <v>36</v>
      </c>
      <c r="B39" s="55">
        <f t="shared" si="4"/>
        <v>36</v>
      </c>
      <c r="C39" s="42" t="str">
        <f>'H14-15'!C38</f>
        <v>SIGVANT Gustav</v>
      </c>
      <c r="D39" s="92" t="str">
        <f>'H14-15'!D38</f>
        <v>Kils SLK</v>
      </c>
      <c r="E39" s="87">
        <f>'H14-15'!U38</f>
        <v>0</v>
      </c>
      <c r="F39" s="103">
        <f>'H14-15'!W38</f>
        <v>0</v>
      </c>
      <c r="G39" s="85">
        <f>'H14-15'!Y38</f>
        <v>21</v>
      </c>
      <c r="H39" s="103">
        <f>'H14-15'!AA38</f>
        <v>0</v>
      </c>
      <c r="I39" s="85">
        <f>'H14-15'!AC38</f>
        <v>0</v>
      </c>
      <c r="J39" s="80">
        <f>'H14-15'!AE38</f>
        <v>0</v>
      </c>
      <c r="K39" s="133">
        <f>SUM(E39:J39)</f>
        <v>21</v>
      </c>
      <c r="L39" s="118">
        <f>LARGE(E39:J39,1)+LARGE(E39:J39,2)+LARGE(E39:J39,3)</f>
        <v>21</v>
      </c>
      <c r="M39" s="122">
        <f>LARGE(E39:J39,4)</f>
        <v>0</v>
      </c>
      <c r="N39" s="120">
        <f>LARGE(E39:J39,5)</f>
        <v>0</v>
      </c>
    </row>
    <row r="40" spans="1:14" ht="12.75">
      <c r="A40">
        <f t="shared" si="3"/>
        <v>37</v>
      </c>
      <c r="B40" s="55">
        <f t="shared" si="4"/>
        <v>37</v>
      </c>
      <c r="C40" s="42" t="str">
        <f>'H14-15'!C41</f>
        <v>GRANATH Jona</v>
      </c>
      <c r="D40" s="92" t="str">
        <f>'H14-15'!D41</f>
        <v>IFK Falun</v>
      </c>
      <c r="E40" s="87">
        <f>'H14-15'!U41</f>
        <v>0</v>
      </c>
      <c r="F40" s="103">
        <f>'H14-15'!W41</f>
        <v>0</v>
      </c>
      <c r="G40" s="85">
        <f>'H14-15'!Y41</f>
        <v>0</v>
      </c>
      <c r="H40" s="103">
        <f>'H14-15'!AA41</f>
        <v>0</v>
      </c>
      <c r="I40" s="85">
        <f>'H14-15'!AC41</f>
        <v>0</v>
      </c>
      <c r="J40" s="80">
        <f>'H14-15'!AE41</f>
        <v>0</v>
      </c>
      <c r="K40" s="133">
        <f>SUM(E40:J40)</f>
        <v>0</v>
      </c>
      <c r="L40" s="118">
        <f>LARGE(E40:J40,1)+LARGE(E40:J40,2)+LARGE(E40:J40,3)</f>
        <v>0</v>
      </c>
      <c r="M40" s="122">
        <f>LARGE(E40:J40,4)</f>
        <v>0</v>
      </c>
      <c r="N40" s="120">
        <f>LARGE(E40:J40,5)</f>
        <v>0</v>
      </c>
    </row>
    <row r="41" spans="1:14" ht="12.75">
      <c r="A41">
        <f t="shared" si="3"/>
        <v>38</v>
      </c>
      <c r="B41" s="55">
        <f t="shared" si="4"/>
        <v>38</v>
      </c>
      <c r="C41" s="42">
        <f>'H14-15'!C42</f>
        <v>0</v>
      </c>
      <c r="D41" s="92">
        <f>'H14-15'!D42</f>
        <v>0</v>
      </c>
      <c r="E41" s="87">
        <f>'H14-15'!U42</f>
        <v>0</v>
      </c>
      <c r="F41" s="103">
        <f>'H14-15'!W42</f>
        <v>0</v>
      </c>
      <c r="G41" s="85">
        <f>'H14-15'!Y42</f>
        <v>0</v>
      </c>
      <c r="H41" s="103">
        <f>'H14-15'!AA42</f>
        <v>0</v>
      </c>
      <c r="I41" s="85">
        <f>'H14-15'!AC42</f>
        <v>0</v>
      </c>
      <c r="J41" s="80">
        <f>'H14-15'!AE42</f>
        <v>0</v>
      </c>
      <c r="K41" s="133">
        <f>SUM(E41:J41)</f>
        <v>0</v>
      </c>
      <c r="L41" s="118">
        <f>LARGE(E41:J41,1)+LARGE(E41:J41,2)+LARGE(E41:J41,3)</f>
        <v>0</v>
      </c>
      <c r="M41" s="122">
        <f>LARGE(E41:J41,4)</f>
        <v>0</v>
      </c>
      <c r="N41" s="120">
        <f>LARGE(E41:J41,5)</f>
        <v>0</v>
      </c>
    </row>
    <row r="42" spans="1:14" ht="12.75">
      <c r="A42">
        <f t="shared" si="3"/>
        <v>39</v>
      </c>
      <c r="B42" s="55">
        <f t="shared" si="4"/>
        <v>39</v>
      </c>
      <c r="C42" s="42">
        <f>'H14-15'!C43</f>
        <v>0</v>
      </c>
      <c r="D42" s="92">
        <f>'H14-15'!D43</f>
        <v>0</v>
      </c>
      <c r="E42" s="87">
        <f>'H14-15'!U43</f>
        <v>0</v>
      </c>
      <c r="F42" s="103">
        <f>'H14-15'!W43</f>
        <v>0</v>
      </c>
      <c r="G42" s="85">
        <f>'H14-15'!Y43</f>
        <v>0</v>
      </c>
      <c r="H42" s="103">
        <f>'H14-15'!AA43</f>
        <v>0</v>
      </c>
      <c r="I42" s="85">
        <f>'H14-15'!AC43</f>
        <v>0</v>
      </c>
      <c r="J42" s="80">
        <f>'H14-15'!AE43</f>
        <v>0</v>
      </c>
      <c r="K42" s="133">
        <f>SUM(E42:J42)</f>
        <v>0</v>
      </c>
      <c r="L42" s="118">
        <f>LARGE(E42:J42,1)+LARGE(E42:J42,2)+LARGE(E42:J42,3)</f>
        <v>0</v>
      </c>
      <c r="M42" s="122">
        <f>LARGE(E42:J42,4)</f>
        <v>0</v>
      </c>
      <c r="N42" s="120">
        <f>LARGE(E42:J42,5)</f>
        <v>0</v>
      </c>
    </row>
    <row r="43" spans="1:14" ht="12.75">
      <c r="A43">
        <f t="shared" si="3"/>
        <v>40</v>
      </c>
      <c r="B43" s="55">
        <f t="shared" si="4"/>
        <v>40</v>
      </c>
      <c r="C43" s="42">
        <f>'H14-15'!C44</f>
        <v>0</v>
      </c>
      <c r="D43" s="92">
        <f>'H14-15'!D44</f>
        <v>0</v>
      </c>
      <c r="E43" s="87">
        <f>'H14-15'!U44</f>
        <v>0</v>
      </c>
      <c r="F43" s="103">
        <f>'H14-15'!W44</f>
        <v>0</v>
      </c>
      <c r="G43" s="85">
        <f>'H14-15'!Y44</f>
        <v>0</v>
      </c>
      <c r="H43" s="103">
        <f>'H14-15'!AA44</f>
        <v>0</v>
      </c>
      <c r="I43" s="85">
        <f>'H14-15'!AC44</f>
        <v>0</v>
      </c>
      <c r="J43" s="80">
        <f>'H14-15'!AE44</f>
        <v>0</v>
      </c>
      <c r="K43" s="133">
        <f>SUM(E43:J43)</f>
        <v>0</v>
      </c>
      <c r="L43" s="118">
        <f>LARGE(E43:J43,1)+LARGE(E43:J43,2)+LARGE(E43:J43,3)</f>
        <v>0</v>
      </c>
      <c r="M43" s="122">
        <f>LARGE(E43:J43,4)</f>
        <v>0</v>
      </c>
      <c r="N43" s="120">
        <f>LARGE(E43:J43,5)</f>
        <v>0</v>
      </c>
    </row>
    <row r="44" spans="1:14" ht="12.75">
      <c r="A44">
        <f t="shared" si="3"/>
        <v>41</v>
      </c>
      <c r="B44" s="55">
        <f t="shared" si="4"/>
        <v>41</v>
      </c>
      <c r="C44" s="42">
        <f>'H14-15'!C45</f>
        <v>0</v>
      </c>
      <c r="D44" s="92">
        <f>'H14-15'!D45</f>
        <v>0</v>
      </c>
      <c r="E44" s="87">
        <f>'H14-15'!U45</f>
        <v>0</v>
      </c>
      <c r="F44" s="103">
        <f>'H14-15'!W45</f>
        <v>0</v>
      </c>
      <c r="G44" s="85">
        <f>'H14-15'!Y45</f>
        <v>0</v>
      </c>
      <c r="H44" s="103">
        <f>'H14-15'!AA45</f>
        <v>0</v>
      </c>
      <c r="I44" s="85">
        <f>'H14-15'!AC45</f>
        <v>0</v>
      </c>
      <c r="J44" s="80">
        <f>'H14-15'!AE45</f>
        <v>0</v>
      </c>
      <c r="K44" s="133">
        <f>SUM(E44:J44)</f>
        <v>0</v>
      </c>
      <c r="L44" s="118">
        <f>LARGE(E44:J44,1)+LARGE(E44:J44,2)+LARGE(E44:J44,3)</f>
        <v>0</v>
      </c>
      <c r="M44" s="122">
        <f>LARGE(E44:J44,4)</f>
        <v>0</v>
      </c>
      <c r="N44" s="120">
        <f>LARGE(E44:J44,5)</f>
        <v>0</v>
      </c>
    </row>
    <row r="45" spans="1:14" ht="12.75">
      <c r="A45">
        <f t="shared" si="3"/>
        <v>42</v>
      </c>
      <c r="B45" s="55">
        <f t="shared" si="4"/>
        <v>42</v>
      </c>
      <c r="C45" s="42">
        <f>'H14-15'!C46</f>
        <v>0</v>
      </c>
      <c r="D45" s="92">
        <f>'H14-15'!D46</f>
        <v>0</v>
      </c>
      <c r="E45" s="87">
        <f>'H14-15'!U46</f>
        <v>0</v>
      </c>
      <c r="F45" s="103">
        <f>'H14-15'!W46</f>
        <v>0</v>
      </c>
      <c r="G45" s="85">
        <f>'H14-15'!Y46</f>
        <v>0</v>
      </c>
      <c r="H45" s="103">
        <f>'H14-15'!AA46</f>
        <v>0</v>
      </c>
      <c r="I45" s="85">
        <f>'H14-15'!AC46</f>
        <v>0</v>
      </c>
      <c r="J45" s="80">
        <f>'H14-15'!AE46</f>
        <v>0</v>
      </c>
      <c r="K45" s="133">
        <f>SUM(E45:J45)</f>
        <v>0</v>
      </c>
      <c r="L45" s="118">
        <f>LARGE(E45:J45,1)+LARGE(E45:J45,2)+LARGE(E45:J45,3)</f>
        <v>0</v>
      </c>
      <c r="M45" s="122">
        <f>LARGE(E45:J45,4)</f>
        <v>0</v>
      </c>
      <c r="N45" s="120">
        <f>LARGE(E45:J45,5)</f>
        <v>0</v>
      </c>
    </row>
    <row r="46" spans="1:14" ht="12.75">
      <c r="A46">
        <f t="shared" si="3"/>
        <v>43</v>
      </c>
      <c r="B46" s="55">
        <f t="shared" si="4"/>
        <v>43</v>
      </c>
      <c r="C46" s="42">
        <f>'H14-15'!C47</f>
        <v>0</v>
      </c>
      <c r="D46" s="92">
        <f>'H14-15'!D47</f>
        <v>0</v>
      </c>
      <c r="E46" s="87">
        <f>'H14-15'!U47</f>
        <v>0</v>
      </c>
      <c r="F46" s="103">
        <f>'H14-15'!W47</f>
        <v>0</v>
      </c>
      <c r="G46" s="85">
        <f>'H14-15'!Y47</f>
        <v>0</v>
      </c>
      <c r="H46" s="103">
        <f>'H14-15'!AA47</f>
        <v>0</v>
      </c>
      <c r="I46" s="85">
        <f>'H14-15'!AC47</f>
        <v>0</v>
      </c>
      <c r="J46" s="80">
        <f>'H14-15'!AE47</f>
        <v>0</v>
      </c>
      <c r="K46" s="133">
        <f>SUM(E46:J46)</f>
        <v>0</v>
      </c>
      <c r="L46" s="118">
        <f>LARGE(E46:J46,1)+LARGE(E46:J46,2)+LARGE(E46:J46,3)</f>
        <v>0</v>
      </c>
      <c r="M46" s="122">
        <f>LARGE(E46:J46,4)</f>
        <v>0</v>
      </c>
      <c r="N46" s="120">
        <f>LARGE(E46:J46,5)</f>
        <v>0</v>
      </c>
    </row>
    <row r="47" spans="1:14" ht="12.75">
      <c r="A47">
        <f t="shared" si="3"/>
        <v>44</v>
      </c>
      <c r="B47" s="55">
        <f t="shared" si="4"/>
        <v>44</v>
      </c>
      <c r="C47" s="42">
        <f>'H14-15'!C48</f>
        <v>0</v>
      </c>
      <c r="D47" s="92">
        <f>'H14-15'!D48</f>
        <v>0</v>
      </c>
      <c r="E47" s="87">
        <f>'H14-15'!U48</f>
        <v>0</v>
      </c>
      <c r="F47" s="103">
        <f>'H14-15'!W48</f>
        <v>0</v>
      </c>
      <c r="G47" s="85">
        <f>'H14-15'!Y48</f>
        <v>0</v>
      </c>
      <c r="H47" s="103">
        <f>'H14-15'!AA48</f>
        <v>0</v>
      </c>
      <c r="I47" s="85">
        <f>'H14-15'!AC48</f>
        <v>0</v>
      </c>
      <c r="J47" s="80">
        <f>'H14-15'!AE48</f>
        <v>0</v>
      </c>
      <c r="K47" s="133">
        <f>SUM(E47:J47)</f>
        <v>0</v>
      </c>
      <c r="L47" s="118">
        <f>LARGE(E47:J47,1)+LARGE(E47:J47,2)+LARGE(E47:J47,3)</f>
        <v>0</v>
      </c>
      <c r="M47" s="122">
        <f>LARGE(E47:J47,4)</f>
        <v>0</v>
      </c>
      <c r="N47" s="120">
        <f>LARGE(E47:J47,5)</f>
        <v>0</v>
      </c>
    </row>
    <row r="48" spans="1:14" ht="12.75">
      <c r="A48">
        <f t="shared" si="3"/>
        <v>45</v>
      </c>
      <c r="B48" s="55">
        <f t="shared" si="4"/>
        <v>45</v>
      </c>
      <c r="C48" s="42">
        <f>'H14-15'!C49</f>
        <v>0</v>
      </c>
      <c r="D48" s="92">
        <f>'H14-15'!D49</f>
        <v>0</v>
      </c>
      <c r="E48" s="87">
        <f>'H14-15'!U49</f>
        <v>0</v>
      </c>
      <c r="F48" s="103">
        <f>'H14-15'!W49</f>
        <v>0</v>
      </c>
      <c r="G48" s="85">
        <f>'H14-15'!Y49</f>
        <v>0</v>
      </c>
      <c r="H48" s="103">
        <f>'H14-15'!AA49</f>
        <v>0</v>
      </c>
      <c r="I48" s="85">
        <f>'H14-15'!AC49</f>
        <v>0</v>
      </c>
      <c r="J48" s="80">
        <f>'H14-15'!AE49</f>
        <v>0</v>
      </c>
      <c r="K48" s="133">
        <f>SUM(E48:J48)</f>
        <v>0</v>
      </c>
      <c r="L48" s="118">
        <f>LARGE(E48:J48,1)+LARGE(E48:J48,2)+LARGE(E48:J48,3)</f>
        <v>0</v>
      </c>
      <c r="M48" s="122">
        <f>LARGE(E48:J48,4)</f>
        <v>0</v>
      </c>
      <c r="N48" s="120">
        <f>LARGE(E48:J48,5)</f>
        <v>0</v>
      </c>
    </row>
    <row r="49" spans="1:14" ht="12.75">
      <c r="A49">
        <f t="shared" si="3"/>
        <v>46</v>
      </c>
      <c r="B49" s="55">
        <f t="shared" si="4"/>
        <v>46</v>
      </c>
      <c r="C49" s="42">
        <f>'H14-15'!C50</f>
        <v>0</v>
      </c>
      <c r="D49" s="92">
        <f>'H14-15'!D50</f>
        <v>0</v>
      </c>
      <c r="E49" s="87">
        <f>'H14-15'!U50</f>
        <v>0</v>
      </c>
      <c r="F49" s="103">
        <f>'H14-15'!W50</f>
        <v>0</v>
      </c>
      <c r="G49" s="85">
        <f>'H14-15'!Y50</f>
        <v>0</v>
      </c>
      <c r="H49" s="103">
        <f>'H14-15'!AA50</f>
        <v>0</v>
      </c>
      <c r="I49" s="85">
        <f>'H14-15'!AC50</f>
        <v>0</v>
      </c>
      <c r="J49" s="80">
        <f>'H14-15'!AE50</f>
        <v>0</v>
      </c>
      <c r="K49" s="133">
        <f>SUM(E49:J49)</f>
        <v>0</v>
      </c>
      <c r="L49" s="118">
        <f>LARGE(E49:J49,1)+LARGE(E49:J49,2)+LARGE(E49:J49,3)</f>
        <v>0</v>
      </c>
      <c r="M49" s="122">
        <f>LARGE(E49:J49,4)</f>
        <v>0</v>
      </c>
      <c r="N49" s="120">
        <f>LARGE(E49:J49,5)</f>
        <v>0</v>
      </c>
    </row>
    <row r="50" spans="1:14" ht="12.75">
      <c r="A50">
        <f t="shared" si="3"/>
        <v>47</v>
      </c>
      <c r="B50" s="55">
        <f t="shared" si="4"/>
        <v>47</v>
      </c>
      <c r="C50" s="42">
        <f>'H14-15'!C51</f>
        <v>0</v>
      </c>
      <c r="D50" s="92">
        <f>'H14-15'!D51</f>
        <v>0</v>
      </c>
      <c r="E50" s="87">
        <f>'H14-15'!U51</f>
        <v>0</v>
      </c>
      <c r="F50" s="103">
        <f>'H14-15'!W51</f>
        <v>0</v>
      </c>
      <c r="G50" s="85">
        <f>'H14-15'!Y51</f>
        <v>0</v>
      </c>
      <c r="H50" s="103">
        <f>'H14-15'!AA51</f>
        <v>0</v>
      </c>
      <c r="I50" s="85">
        <f>'H14-15'!AC51</f>
        <v>0</v>
      </c>
      <c r="J50" s="80">
        <f>'H14-15'!AE51</f>
        <v>0</v>
      </c>
      <c r="K50" s="133">
        <f>SUM(E50:J50)</f>
        <v>0</v>
      </c>
      <c r="L50" s="118">
        <f>LARGE(E50:J50,1)+LARGE(E50:J50,2)+LARGE(E50:J50,3)</f>
        <v>0</v>
      </c>
      <c r="M50" s="122">
        <f>LARGE(E50:J50,4)</f>
        <v>0</v>
      </c>
      <c r="N50" s="120">
        <f>LARGE(E50:J50,5)</f>
        <v>0</v>
      </c>
    </row>
    <row r="51" spans="1:14" ht="12.75">
      <c r="A51">
        <f t="shared" si="3"/>
        <v>48</v>
      </c>
      <c r="B51" s="55">
        <f t="shared" si="4"/>
        <v>48</v>
      </c>
      <c r="C51" s="42">
        <f>'H14-15'!C52</f>
        <v>0</v>
      </c>
      <c r="D51" s="92">
        <f>'H14-15'!D52</f>
        <v>0</v>
      </c>
      <c r="E51" s="87">
        <f>'H14-15'!U52</f>
        <v>0</v>
      </c>
      <c r="F51" s="103">
        <f>'H14-15'!W52</f>
        <v>0</v>
      </c>
      <c r="G51" s="85">
        <f>'H14-15'!Y52</f>
        <v>0</v>
      </c>
      <c r="H51" s="103">
        <f>'H14-15'!AA52</f>
        <v>0</v>
      </c>
      <c r="I51" s="85">
        <f>'H14-15'!AC52</f>
        <v>0</v>
      </c>
      <c r="J51" s="80">
        <f>'H14-15'!AE52</f>
        <v>0</v>
      </c>
      <c r="K51" s="133">
        <f>SUM(E51:J51)</f>
        <v>0</v>
      </c>
      <c r="L51" s="118">
        <f>LARGE(E51:J51,1)+LARGE(E51:J51,2)+LARGE(E51:J51,3)</f>
        <v>0</v>
      </c>
      <c r="M51" s="122">
        <f>LARGE(E51:J51,4)</f>
        <v>0</v>
      </c>
      <c r="N51" s="120">
        <f>LARGE(E51:J51,5)</f>
        <v>0</v>
      </c>
    </row>
    <row r="52" spans="1:14" ht="12.75">
      <c r="A52">
        <f t="shared" si="3"/>
        <v>49</v>
      </c>
      <c r="B52" s="55">
        <f t="shared" si="4"/>
        <v>49</v>
      </c>
      <c r="C52" s="42">
        <f>'H14-15'!C53</f>
        <v>0</v>
      </c>
      <c r="D52" s="92">
        <f>'H14-15'!D53</f>
        <v>0</v>
      </c>
      <c r="E52" s="87">
        <f>'H14-15'!U53</f>
        <v>0</v>
      </c>
      <c r="F52" s="103">
        <f>'H14-15'!W53</f>
        <v>0</v>
      </c>
      <c r="G52" s="85">
        <f>'H14-15'!Y53</f>
        <v>0</v>
      </c>
      <c r="H52" s="103">
        <f>'H14-15'!AA53</f>
        <v>0</v>
      </c>
      <c r="I52" s="85">
        <f>'H14-15'!AC53</f>
        <v>0</v>
      </c>
      <c r="J52" s="80">
        <f>'H14-15'!AE53</f>
        <v>0</v>
      </c>
      <c r="K52" s="133">
        <f>SUM(E52:J52)</f>
        <v>0</v>
      </c>
      <c r="L52" s="118">
        <f>LARGE(E52:J52,1)+LARGE(E52:J52,2)+LARGE(E52:J52,3)</f>
        <v>0</v>
      </c>
      <c r="M52" s="122">
        <f>LARGE(E52:J52,4)</f>
        <v>0</v>
      </c>
      <c r="N52" s="120">
        <f>LARGE(E52:J52,5)</f>
        <v>0</v>
      </c>
    </row>
    <row r="53" spans="1:14" ht="12.75">
      <c r="A53">
        <f aca="true" t="shared" si="5" ref="A53:A63">1+A52</f>
        <v>50</v>
      </c>
      <c r="B53" s="55">
        <f t="shared" si="4"/>
        <v>50</v>
      </c>
      <c r="C53" s="42">
        <f>'H14-15'!C54</f>
        <v>0</v>
      </c>
      <c r="D53" s="92">
        <f>'H14-15'!D54</f>
        <v>0</v>
      </c>
      <c r="E53" s="87">
        <f>'H14-15'!U54</f>
        <v>0</v>
      </c>
      <c r="F53" s="103">
        <f>'H14-15'!W54</f>
        <v>0</v>
      </c>
      <c r="G53" s="85">
        <f>'H14-15'!Y54</f>
        <v>0</v>
      </c>
      <c r="H53" s="103">
        <f>'H14-15'!AA54</f>
        <v>0</v>
      </c>
      <c r="I53" s="85">
        <f>'H14-15'!AC54</f>
        <v>0</v>
      </c>
      <c r="J53" s="80">
        <f>'H14-15'!AE54</f>
        <v>0</v>
      </c>
      <c r="K53" s="133">
        <f>SUM(E53:J53)</f>
        <v>0</v>
      </c>
      <c r="L53" s="118">
        <f>LARGE(E53:J53,1)+LARGE(E53:J53,2)+LARGE(E53:J53,3)</f>
        <v>0</v>
      </c>
      <c r="M53" s="122">
        <f>LARGE(E53:J53,4)</f>
        <v>0</v>
      </c>
      <c r="N53" s="120">
        <f>LARGE(E53:J53,5)</f>
        <v>0</v>
      </c>
    </row>
    <row r="54" spans="1:14" ht="12.75">
      <c r="A54">
        <f t="shared" si="5"/>
        <v>51</v>
      </c>
      <c r="B54" s="55">
        <f t="shared" si="4"/>
        <v>51</v>
      </c>
      <c r="C54" s="42">
        <f>'H14-15'!C55</f>
        <v>0</v>
      </c>
      <c r="D54" s="92">
        <f>'H14-15'!D55</f>
        <v>0</v>
      </c>
      <c r="E54" s="87">
        <f>'H14-15'!U55</f>
        <v>0</v>
      </c>
      <c r="F54" s="103">
        <f>'H14-15'!W55</f>
        <v>0</v>
      </c>
      <c r="G54" s="85">
        <f>'H14-15'!Y55</f>
        <v>0</v>
      </c>
      <c r="H54" s="103">
        <f>'H14-15'!AA55</f>
        <v>0</v>
      </c>
      <c r="I54" s="85">
        <f>'H14-15'!AC55</f>
        <v>0</v>
      </c>
      <c r="J54" s="80">
        <f>'H14-15'!AE55</f>
        <v>0</v>
      </c>
      <c r="K54" s="133">
        <f>SUM(E54:J54)</f>
        <v>0</v>
      </c>
      <c r="L54" s="118">
        <f>LARGE(E54:J54,1)+LARGE(E54:J54,2)+LARGE(E54:J54,3)</f>
        <v>0</v>
      </c>
      <c r="M54" s="122">
        <f>LARGE(E54:J54,4)</f>
        <v>0</v>
      </c>
      <c r="N54" s="120">
        <f>LARGE(E54:J54,5)</f>
        <v>0</v>
      </c>
    </row>
    <row r="55" spans="1:14" ht="12.75">
      <c r="A55">
        <f t="shared" si="5"/>
        <v>52</v>
      </c>
      <c r="B55" s="55">
        <f t="shared" si="4"/>
        <v>52</v>
      </c>
      <c r="C55" s="42">
        <f>'H14-15'!C56</f>
        <v>0</v>
      </c>
      <c r="D55" s="92">
        <f>'H14-15'!D56</f>
        <v>0</v>
      </c>
      <c r="E55" s="87">
        <f>'H14-15'!U56</f>
        <v>0</v>
      </c>
      <c r="F55" s="103">
        <f>'H14-15'!W56</f>
        <v>0</v>
      </c>
      <c r="G55" s="85">
        <f>'H14-15'!Y56</f>
        <v>0</v>
      </c>
      <c r="H55" s="103">
        <f>'H14-15'!AA56</f>
        <v>0</v>
      </c>
      <c r="I55" s="85">
        <f>'H14-15'!AC56</f>
        <v>0</v>
      </c>
      <c r="J55" s="80">
        <f>'H14-15'!AE56</f>
        <v>0</v>
      </c>
      <c r="K55" s="133">
        <f>SUM(E55:J55)</f>
        <v>0</v>
      </c>
      <c r="L55" s="118">
        <f>LARGE(E55:J55,1)+LARGE(E55:J55,2)+LARGE(E55:J55,3)</f>
        <v>0</v>
      </c>
      <c r="M55" s="122">
        <f>LARGE(E55:J55,4)</f>
        <v>0</v>
      </c>
      <c r="N55" s="120">
        <f>LARGE(E55:J55,5)</f>
        <v>0</v>
      </c>
    </row>
    <row r="56" spans="1:14" ht="12.75">
      <c r="A56">
        <f t="shared" si="5"/>
        <v>53</v>
      </c>
      <c r="B56" s="55">
        <f t="shared" si="4"/>
        <v>53</v>
      </c>
      <c r="C56" s="42">
        <f>'H14-15'!C57</f>
        <v>0</v>
      </c>
      <c r="D56" s="92">
        <f>'H14-15'!D57</f>
        <v>0</v>
      </c>
      <c r="E56" s="87">
        <f>'H14-15'!U57</f>
        <v>0</v>
      </c>
      <c r="F56" s="103">
        <f>'H14-15'!W57</f>
        <v>0</v>
      </c>
      <c r="G56" s="85">
        <f>'H14-15'!Y57</f>
        <v>0</v>
      </c>
      <c r="H56" s="103">
        <f>'H14-15'!AA57</f>
        <v>0</v>
      </c>
      <c r="I56" s="85">
        <f>'H14-15'!AC57</f>
        <v>0</v>
      </c>
      <c r="J56" s="80">
        <f>'H14-15'!AE57</f>
        <v>0</v>
      </c>
      <c r="K56" s="133">
        <f>SUM(E56:J56)</f>
        <v>0</v>
      </c>
      <c r="L56" s="118">
        <f>LARGE(E56:J56,1)+LARGE(E56:J56,2)+LARGE(E56:J56,3)</f>
        <v>0</v>
      </c>
      <c r="M56" s="122">
        <f>LARGE(E56:J56,4)</f>
        <v>0</v>
      </c>
      <c r="N56" s="120">
        <f>LARGE(E56:J56,5)</f>
        <v>0</v>
      </c>
    </row>
    <row r="57" spans="1:14" ht="12.75">
      <c r="A57">
        <f t="shared" si="5"/>
        <v>54</v>
      </c>
      <c r="B57" s="55">
        <f t="shared" si="4"/>
        <v>54</v>
      </c>
      <c r="C57" s="42">
        <f>'H14-15'!C58</f>
        <v>0</v>
      </c>
      <c r="D57" s="92">
        <f>'H14-15'!D58</f>
        <v>0</v>
      </c>
      <c r="E57" s="87">
        <f>'H14-15'!U58</f>
        <v>0</v>
      </c>
      <c r="F57" s="103">
        <f>'H14-15'!W58</f>
        <v>0</v>
      </c>
      <c r="G57" s="85">
        <f>'H14-15'!Y58</f>
        <v>0</v>
      </c>
      <c r="H57" s="103">
        <f>'H14-15'!AA58</f>
        <v>0</v>
      </c>
      <c r="I57" s="85">
        <f>'H14-15'!AC58</f>
        <v>0</v>
      </c>
      <c r="J57" s="80">
        <f>'H14-15'!AE58</f>
        <v>0</v>
      </c>
      <c r="K57" s="133">
        <f>SUM(E57:J57)</f>
        <v>0</v>
      </c>
      <c r="L57" s="118">
        <f>LARGE(E57:J57,1)+LARGE(E57:J57,2)+LARGE(E57:J57,3)</f>
        <v>0</v>
      </c>
      <c r="M57" s="122">
        <f>LARGE(E57:J57,4)</f>
        <v>0</v>
      </c>
      <c r="N57" s="120">
        <f>LARGE(E57:J57,5)</f>
        <v>0</v>
      </c>
    </row>
    <row r="58" spans="1:14" ht="12.75">
      <c r="A58">
        <f t="shared" si="5"/>
        <v>55</v>
      </c>
      <c r="B58" s="55">
        <f t="shared" si="4"/>
        <v>55</v>
      </c>
      <c r="C58" s="42">
        <f>'H14-15'!C59</f>
        <v>0</v>
      </c>
      <c r="D58" s="92">
        <f>'H14-15'!D59</f>
        <v>0</v>
      </c>
      <c r="E58" s="87">
        <f>'H14-15'!U59</f>
        <v>0</v>
      </c>
      <c r="F58" s="103">
        <f>'H14-15'!W59</f>
        <v>0</v>
      </c>
      <c r="G58" s="85">
        <f>'H14-15'!Y59</f>
        <v>0</v>
      </c>
      <c r="H58" s="103">
        <f>'H14-15'!AA59</f>
        <v>0</v>
      </c>
      <c r="I58" s="85">
        <f>'H14-15'!AC59</f>
        <v>0</v>
      </c>
      <c r="J58" s="80">
        <f>'H14-15'!AE59</f>
        <v>0</v>
      </c>
      <c r="K58" s="133">
        <f>SUM(E58:J58)</f>
        <v>0</v>
      </c>
      <c r="L58" s="118">
        <f>LARGE(E58:J58,1)+LARGE(E58:J58,2)+LARGE(E58:J58,3)</f>
        <v>0</v>
      </c>
      <c r="M58" s="122">
        <f>LARGE(E58:J58,4)</f>
        <v>0</v>
      </c>
      <c r="N58" s="120">
        <f>LARGE(E58:J58,5)</f>
        <v>0</v>
      </c>
    </row>
    <row r="59" spans="1:14" ht="12.75">
      <c r="A59">
        <f t="shared" si="5"/>
        <v>56</v>
      </c>
      <c r="B59" s="55">
        <f t="shared" si="4"/>
        <v>56</v>
      </c>
      <c r="C59" s="42">
        <f>'H14-15'!C60</f>
        <v>0</v>
      </c>
      <c r="D59" s="92">
        <f>'H14-15'!D60</f>
        <v>0</v>
      </c>
      <c r="E59" s="87">
        <f>'H14-15'!U60</f>
        <v>0</v>
      </c>
      <c r="F59" s="103">
        <f>'H14-15'!W60</f>
        <v>0</v>
      </c>
      <c r="G59" s="85">
        <f>'H14-15'!Y60</f>
        <v>0</v>
      </c>
      <c r="H59" s="103">
        <f>'H14-15'!AA60</f>
        <v>0</v>
      </c>
      <c r="I59" s="85">
        <f>'H14-15'!AC60</f>
        <v>0</v>
      </c>
      <c r="J59" s="80">
        <f>'H14-15'!AE60</f>
        <v>0</v>
      </c>
      <c r="K59" s="133">
        <f>SUM(E59:J59)</f>
        <v>0</v>
      </c>
      <c r="L59" s="118">
        <f>LARGE(E59:J59,1)+LARGE(E59:J59,2)+LARGE(E59:J59,3)</f>
        <v>0</v>
      </c>
      <c r="M59" s="122">
        <f>LARGE(E59:J59,4)</f>
        <v>0</v>
      </c>
      <c r="N59" s="120">
        <f>LARGE(E59:J59,5)</f>
        <v>0</v>
      </c>
    </row>
    <row r="60" spans="1:14" ht="12.75">
      <c r="A60">
        <f t="shared" si="5"/>
        <v>57</v>
      </c>
      <c r="B60" s="55">
        <f t="shared" si="4"/>
        <v>57</v>
      </c>
      <c r="C60" s="42">
        <f>'H14-15'!C61</f>
        <v>0</v>
      </c>
      <c r="D60" s="92">
        <f>'H14-15'!D61</f>
        <v>0</v>
      </c>
      <c r="E60" s="87">
        <f>'H14-15'!U61</f>
        <v>0</v>
      </c>
      <c r="F60" s="103">
        <f>'H14-15'!W61</f>
        <v>0</v>
      </c>
      <c r="G60" s="85">
        <f>'H14-15'!Y61</f>
        <v>0</v>
      </c>
      <c r="H60" s="103">
        <f>'H14-15'!AA61</f>
        <v>0</v>
      </c>
      <c r="I60" s="85">
        <f>'H14-15'!AC61</f>
        <v>0</v>
      </c>
      <c r="J60" s="80">
        <f>'H14-15'!AE61</f>
        <v>0</v>
      </c>
      <c r="K60" s="133">
        <f>SUM(E60:J60)</f>
        <v>0</v>
      </c>
      <c r="L60" s="118">
        <f>LARGE(E60:J60,1)+LARGE(E60:J60,2)+LARGE(E60:J60,3)</f>
        <v>0</v>
      </c>
      <c r="M60" s="122">
        <f>LARGE(E60:J60,4)</f>
        <v>0</v>
      </c>
      <c r="N60" s="120">
        <f>LARGE(E60:J60,5)</f>
        <v>0</v>
      </c>
    </row>
    <row r="61" spans="1:14" ht="12.75">
      <c r="A61">
        <f t="shared" si="5"/>
        <v>58</v>
      </c>
      <c r="B61" s="55">
        <f t="shared" si="4"/>
        <v>58</v>
      </c>
      <c r="C61" s="42">
        <f>'H14-15'!C62</f>
        <v>0</v>
      </c>
      <c r="D61" s="92">
        <f>'H14-15'!D62</f>
        <v>0</v>
      </c>
      <c r="E61" s="87">
        <f>'H14-15'!U62</f>
        <v>0</v>
      </c>
      <c r="F61" s="103">
        <f>'H14-15'!W62</f>
        <v>0</v>
      </c>
      <c r="G61" s="85">
        <f>'H14-15'!Y62</f>
        <v>0</v>
      </c>
      <c r="H61" s="103">
        <f>'H14-15'!AA62</f>
        <v>0</v>
      </c>
      <c r="I61" s="85">
        <f>'H14-15'!AC62</f>
        <v>0</v>
      </c>
      <c r="J61" s="80">
        <f>'H14-15'!AE62</f>
        <v>0</v>
      </c>
      <c r="K61" s="133">
        <f>SUM(E61:J61)</f>
        <v>0</v>
      </c>
      <c r="L61" s="118">
        <f>LARGE(E61:J61,1)+LARGE(E61:J61,2)+LARGE(E61:J61,3)</f>
        <v>0</v>
      </c>
      <c r="M61" s="122">
        <f>LARGE(E61:J61,4)</f>
        <v>0</v>
      </c>
      <c r="N61" s="120">
        <f>LARGE(E61:J61,5)</f>
        <v>0</v>
      </c>
    </row>
    <row r="62" spans="1:14" ht="12.75">
      <c r="A62">
        <f t="shared" si="5"/>
        <v>59</v>
      </c>
      <c r="B62" s="55">
        <f t="shared" si="4"/>
        <v>59</v>
      </c>
      <c r="C62" s="42">
        <f>'H14-15'!C63</f>
        <v>0</v>
      </c>
      <c r="D62" s="92">
        <f>'H14-15'!D63</f>
        <v>0</v>
      </c>
      <c r="E62" s="87">
        <f>'H14-15'!U63</f>
        <v>0</v>
      </c>
      <c r="F62" s="103">
        <f>'H14-15'!W63</f>
        <v>0</v>
      </c>
      <c r="G62" s="85">
        <f>'H14-15'!Y63</f>
        <v>0</v>
      </c>
      <c r="H62" s="103">
        <f>'H14-15'!AA63</f>
        <v>0</v>
      </c>
      <c r="I62" s="85">
        <f>'H14-15'!AC63</f>
        <v>0</v>
      </c>
      <c r="J62" s="80">
        <f>'H14-15'!AE63</f>
        <v>0</v>
      </c>
      <c r="K62" s="133">
        <f>SUM(E62:J62)</f>
        <v>0</v>
      </c>
      <c r="L62" s="118">
        <f>LARGE(E62:J62,1)+LARGE(E62:J62,2)+LARGE(E62:J62,3)</f>
        <v>0</v>
      </c>
      <c r="M62" s="122">
        <f>LARGE(E62:J62,4)</f>
        <v>0</v>
      </c>
      <c r="N62" s="120">
        <f>LARGE(E62:J62,5)</f>
        <v>0</v>
      </c>
    </row>
    <row r="63" spans="1:14" ht="13.5" thickBot="1">
      <c r="A63">
        <f t="shared" si="5"/>
        <v>60</v>
      </c>
      <c r="B63" s="55">
        <f t="shared" si="4"/>
        <v>60</v>
      </c>
      <c r="C63" s="57">
        <f>'H14-15'!C64</f>
        <v>0</v>
      </c>
      <c r="D63" s="93">
        <f>'H14-15'!D64</f>
        <v>0</v>
      </c>
      <c r="E63" s="101">
        <f>'H14-15'!U64</f>
        <v>0</v>
      </c>
      <c r="F63" s="104">
        <f>'H14-15'!W64</f>
        <v>0</v>
      </c>
      <c r="G63" s="107">
        <f>'H14-15'!Y64</f>
        <v>0</v>
      </c>
      <c r="H63" s="104">
        <f>'H14-15'!AA64</f>
        <v>0</v>
      </c>
      <c r="I63" s="107">
        <f>'H14-15'!AC64</f>
        <v>0</v>
      </c>
      <c r="J63" s="100">
        <f>'H14-15'!AE64</f>
        <v>0</v>
      </c>
      <c r="K63" s="133">
        <f>SUM(E63:J63)</f>
        <v>0</v>
      </c>
      <c r="L63" s="119">
        <f>LARGE(E63:J63,1)+LARGE(E63:J63,2)+LARGE(E63:J63,3)</f>
        <v>0</v>
      </c>
      <c r="M63" s="123">
        <f>LARGE(E63:J63,4)</f>
        <v>0</v>
      </c>
      <c r="N63" s="121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0" sqref="C50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5" width="11.7109375" style="0" customWidth="1"/>
    <col min="6" max="6" width="15.421875" style="0" customWidth="1"/>
    <col min="7" max="7" width="11.7109375" style="0" hidden="1" customWidth="1"/>
    <col min="8" max="8" width="11.140625" style="0" hidden="1" customWidth="1"/>
    <col min="9" max="10" width="11.7109375" style="0" customWidth="1"/>
    <col min="11" max="11" width="7.57421875" style="0" customWidth="1"/>
    <col min="13" max="14" width="9.8515625" style="0" customWidth="1"/>
  </cols>
  <sheetData>
    <row r="1" spans="2:11" ht="16.5" thickBot="1">
      <c r="B1" s="114" t="s">
        <v>115</v>
      </c>
      <c r="C1" s="95"/>
      <c r="D1" s="95"/>
      <c r="E1" s="142" t="s">
        <v>76</v>
      </c>
      <c r="F1" s="95"/>
      <c r="G1" s="95"/>
      <c r="H1" s="95"/>
      <c r="I1" s="95"/>
      <c r="J1" s="95"/>
      <c r="K1" s="95"/>
    </row>
    <row r="2" spans="2:11" ht="22.5" customHeight="1" thickBot="1">
      <c r="B2" s="113" t="s">
        <v>71</v>
      </c>
      <c r="C2" s="59"/>
      <c r="D2" s="81"/>
      <c r="E2" s="206" t="str">
        <f>'D14-15'!AF3</f>
        <v>Kungsberget SG</v>
      </c>
      <c r="F2" s="207"/>
      <c r="G2" s="206" t="str">
        <f>'D14-15'!AJ3</f>
        <v>Funäsdalen SG</v>
      </c>
      <c r="H2" s="207"/>
      <c r="I2" s="206" t="str">
        <f>'D14-15'!AN3</f>
        <v>Mora DH</v>
      </c>
      <c r="J2" s="207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84" t="s">
        <v>39</v>
      </c>
      <c r="K3" s="172" t="s">
        <v>48</v>
      </c>
      <c r="L3" s="112" t="s">
        <v>69</v>
      </c>
      <c r="M3" s="125" t="s">
        <v>74</v>
      </c>
      <c r="N3" s="125" t="s">
        <v>75</v>
      </c>
    </row>
    <row r="4" spans="1:14" ht="13.5" thickBot="1">
      <c r="A4">
        <v>1</v>
      </c>
      <c r="B4" s="141">
        <v>1</v>
      </c>
      <c r="C4" s="54" t="str">
        <f>'D14-15'!C7</f>
        <v>BAUER Alexandra</v>
      </c>
      <c r="D4" s="91" t="str">
        <f>'D14-15'!D7</f>
        <v>IFK Moras AK</v>
      </c>
      <c r="E4" s="86">
        <f>'D14-15'!AG7</f>
        <v>70</v>
      </c>
      <c r="F4" s="79">
        <f>'D14-15'!AI7</f>
        <v>100</v>
      </c>
      <c r="G4" s="53">
        <f>'D14-15'!AK7</f>
        <v>0</v>
      </c>
      <c r="H4" s="79">
        <f>'D14-15'!AM7</f>
        <v>0</v>
      </c>
      <c r="I4" s="53">
        <f>'D14-15'!AO7</f>
        <v>100</v>
      </c>
      <c r="J4" s="102">
        <f>'D14-15'!AQ7</f>
        <v>100</v>
      </c>
      <c r="K4" s="173">
        <f>SUM(E4:J4)</f>
        <v>370</v>
      </c>
      <c r="L4" s="117">
        <f>LARGE(E4:J4,1)+LARGE(E4:J4,2)</f>
        <v>200</v>
      </c>
      <c r="M4" s="128">
        <f>LARGE(E4:J4,3)</f>
        <v>100</v>
      </c>
      <c r="N4" s="127">
        <f>LARGE(E4:J4,4)</f>
        <v>70</v>
      </c>
    </row>
    <row r="5" spans="1:14" ht="13.5" thickBot="1">
      <c r="A5">
        <f aca="true" t="shared" si="0" ref="A5:A20">1+A4</f>
        <v>2</v>
      </c>
      <c r="B5" s="85">
        <v>2</v>
      </c>
      <c r="C5" s="42" t="str">
        <f>'D14-15'!C5</f>
        <v>LIFVENDAHL Lisa</v>
      </c>
      <c r="D5" s="92" t="str">
        <f>'D14-15'!D5</f>
        <v>Sälens IF</v>
      </c>
      <c r="E5" s="87">
        <f>'D14-15'!AG5</f>
        <v>100</v>
      </c>
      <c r="F5" s="80">
        <f>'D14-15'!AI5</f>
        <v>100</v>
      </c>
      <c r="G5" s="85">
        <f>'D14-15'!AK5</f>
        <v>0</v>
      </c>
      <c r="H5" s="80">
        <f>'D14-15'!AM5</f>
        <v>0</v>
      </c>
      <c r="I5" s="85">
        <f>'D14-15'!AO5</f>
        <v>80</v>
      </c>
      <c r="J5" s="103">
        <f>'D14-15'!AQ5</f>
        <v>80</v>
      </c>
      <c r="K5" s="173">
        <f>SUM(E5:J5)</f>
        <v>360</v>
      </c>
      <c r="L5" s="117">
        <f>LARGE(E5:J5,1)+LARGE(E5:J5,2)</f>
        <v>200</v>
      </c>
      <c r="M5" s="128">
        <f>LARGE(E5:J5,3)</f>
        <v>80</v>
      </c>
      <c r="N5" s="127">
        <f>LARGE(E5:J5,4)</f>
        <v>80</v>
      </c>
    </row>
    <row r="6" spans="1:14" ht="13.5" thickBot="1">
      <c r="A6">
        <f t="shared" si="0"/>
        <v>3</v>
      </c>
      <c r="B6" s="55">
        <v>3</v>
      </c>
      <c r="C6" s="42" t="str">
        <f>'D14-15'!C6</f>
        <v>GRUNDÉN Matilda</v>
      </c>
      <c r="D6" s="92" t="str">
        <f>'D14-15'!D6</f>
        <v>Sälens IF</v>
      </c>
      <c r="E6" s="87">
        <f>'D14-15'!AG6</f>
        <v>80</v>
      </c>
      <c r="F6" s="80">
        <f>'D14-15'!AI6</f>
        <v>60</v>
      </c>
      <c r="G6" s="85">
        <f>'D14-15'!AK6</f>
        <v>0</v>
      </c>
      <c r="H6" s="80">
        <f>'D14-15'!AM6</f>
        <v>0</v>
      </c>
      <c r="I6" s="85">
        <f>'D14-15'!AO6</f>
        <v>60</v>
      </c>
      <c r="J6" s="103">
        <f>'D14-15'!AQ6</f>
        <v>70</v>
      </c>
      <c r="K6" s="173">
        <f>SUM(E6:J6)</f>
        <v>270</v>
      </c>
      <c r="L6" s="117">
        <f>LARGE(E6:J6,1)+LARGE(E6:J6,2)</f>
        <v>150</v>
      </c>
      <c r="M6" s="128">
        <f>LARGE(E6:J6,3)</f>
        <v>60</v>
      </c>
      <c r="N6" s="127">
        <f>LARGE(E6:J6,4)</f>
        <v>60</v>
      </c>
    </row>
    <row r="7" spans="1:14" ht="13.5" thickBot="1">
      <c r="A7">
        <f t="shared" si="0"/>
        <v>4</v>
      </c>
      <c r="B7" s="55">
        <f>1+B6</f>
        <v>4</v>
      </c>
      <c r="C7" s="42" t="str">
        <f>'D14-15'!C9</f>
        <v>ÅSTRÖM Minna</v>
      </c>
      <c r="D7" s="92" t="str">
        <f>'D14-15'!D9</f>
        <v>Örebro SLF</v>
      </c>
      <c r="E7" s="87">
        <f>'D14-15'!AG9</f>
        <v>60</v>
      </c>
      <c r="F7" s="80">
        <f>'D14-15'!AI9</f>
        <v>70</v>
      </c>
      <c r="G7" s="85">
        <f>'D14-15'!AK9</f>
        <v>0</v>
      </c>
      <c r="H7" s="80">
        <f>'D14-15'!AM9</f>
        <v>0</v>
      </c>
      <c r="I7" s="85">
        <f>'D14-15'!AO9</f>
        <v>70</v>
      </c>
      <c r="J7" s="103">
        <f>'D14-15'!AQ9</f>
        <v>48</v>
      </c>
      <c r="K7" s="173">
        <f>SUM(E7:J7)</f>
        <v>248</v>
      </c>
      <c r="L7" s="117">
        <f>LARGE(E7:J7,1)+LARGE(E7:J7,2)</f>
        <v>140</v>
      </c>
      <c r="M7" s="128">
        <f>LARGE(E7:J7,3)</f>
        <v>60</v>
      </c>
      <c r="N7" s="127">
        <f>LARGE(E7:J7,4)</f>
        <v>48</v>
      </c>
    </row>
    <row r="8" spans="1:14" ht="13.5" thickBot="1">
      <c r="A8">
        <f t="shared" si="0"/>
        <v>5</v>
      </c>
      <c r="B8" s="55">
        <f>1+B7</f>
        <v>5</v>
      </c>
      <c r="C8" s="42" t="str">
        <f>'D14-15'!C11</f>
        <v>AXELSSON Fanny</v>
      </c>
      <c r="D8" s="92" t="str">
        <f>'D14-15'!D11</f>
        <v>IFK Moras AK</v>
      </c>
      <c r="E8" s="87">
        <f>'D14-15'!AG11</f>
        <v>55</v>
      </c>
      <c r="F8" s="80">
        <f>'D14-15'!AI11</f>
        <v>55</v>
      </c>
      <c r="G8" s="85">
        <f>'D14-15'!AK11</f>
        <v>0</v>
      </c>
      <c r="H8" s="80">
        <f>'D14-15'!AM11</f>
        <v>0</v>
      </c>
      <c r="I8" s="85">
        <f>'D14-15'!AO11</f>
        <v>55</v>
      </c>
      <c r="J8" s="103">
        <f>'D14-15'!AQ11</f>
        <v>60</v>
      </c>
      <c r="K8" s="173">
        <f>SUM(E8:J8)</f>
        <v>225</v>
      </c>
      <c r="L8" s="117">
        <f>LARGE(E8:J8,1)+LARGE(E8:J8,2)</f>
        <v>115</v>
      </c>
      <c r="M8" s="128">
        <f>LARGE(E8:J8,3)</f>
        <v>55</v>
      </c>
      <c r="N8" s="127">
        <f>LARGE(E8:J8,4)</f>
        <v>55</v>
      </c>
    </row>
    <row r="9" spans="1:14" ht="13.5" thickBot="1">
      <c r="A9">
        <f t="shared" si="0"/>
        <v>6</v>
      </c>
      <c r="B9" s="55">
        <f>1+B8</f>
        <v>6</v>
      </c>
      <c r="C9" s="42" t="str">
        <f>'D14-15'!C14</f>
        <v>ANDERSSON Ronja</v>
      </c>
      <c r="D9" s="92" t="str">
        <f>'D14-15'!D14</f>
        <v>Sälens IF</v>
      </c>
      <c r="E9" s="87">
        <f>'D14-15'!AG14</f>
        <v>48</v>
      </c>
      <c r="F9" s="80">
        <f>'D14-15'!AI14</f>
        <v>48</v>
      </c>
      <c r="G9" s="85">
        <f>'D14-15'!AK14</f>
        <v>0</v>
      </c>
      <c r="H9" s="80">
        <f>'D14-15'!AM14</f>
        <v>0</v>
      </c>
      <c r="I9" s="85">
        <f>'D14-15'!AO14</f>
        <v>48</v>
      </c>
      <c r="J9" s="103">
        <f>'D14-15'!AQ14</f>
        <v>55</v>
      </c>
      <c r="K9" s="173">
        <f>SUM(E9:J9)</f>
        <v>199</v>
      </c>
      <c r="L9" s="117">
        <f>LARGE(E9:J9,1)+LARGE(E9:J9,2)</f>
        <v>103</v>
      </c>
      <c r="M9" s="128">
        <f>LARGE(E9:J9,3)</f>
        <v>48</v>
      </c>
      <c r="N9" s="127">
        <f>LARGE(E9:J9,4)</f>
        <v>48</v>
      </c>
    </row>
    <row r="10" spans="1:14" ht="13.5" thickBot="1">
      <c r="A10">
        <f t="shared" si="0"/>
        <v>7</v>
      </c>
      <c r="B10" s="55">
        <f>1+B9</f>
        <v>7</v>
      </c>
      <c r="C10" s="42" t="str">
        <f>'D14-15'!C12</f>
        <v>ANDERSSON Lisa</v>
      </c>
      <c r="D10" s="92" t="str">
        <f>'D14-15'!D12</f>
        <v>Gävle Alpina SK</v>
      </c>
      <c r="E10" s="87">
        <f>'D14-15'!AG12</f>
        <v>50</v>
      </c>
      <c r="F10" s="80">
        <f>'D14-15'!AI12</f>
        <v>50</v>
      </c>
      <c r="G10" s="85">
        <f>'D14-15'!AK12</f>
        <v>0</v>
      </c>
      <c r="H10" s="80">
        <f>'D14-15'!AM12</f>
        <v>0</v>
      </c>
      <c r="I10" s="85">
        <f>'D14-15'!AO12</f>
        <v>50</v>
      </c>
      <c r="J10" s="103">
        <f>'D14-15'!AQ12</f>
        <v>50</v>
      </c>
      <c r="K10" s="173">
        <f>SUM(E10:J10)</f>
        <v>200</v>
      </c>
      <c r="L10" s="117">
        <f>LARGE(E10:J10,1)+LARGE(E10:J10,2)</f>
        <v>100</v>
      </c>
      <c r="M10" s="128">
        <f>LARGE(E10:J10,3)</f>
        <v>50</v>
      </c>
      <c r="N10" s="127">
        <f>LARGE(E10:J10,4)</f>
        <v>50</v>
      </c>
    </row>
    <row r="11" spans="1:14" ht="13.5" thickBot="1">
      <c r="A11">
        <f t="shared" si="0"/>
        <v>8</v>
      </c>
      <c r="B11" s="55">
        <f>1+B10</f>
        <v>8</v>
      </c>
      <c r="C11" s="42" t="str">
        <f>'D14-15'!C8</f>
        <v>EKMAN Louise</v>
      </c>
      <c r="D11" s="92" t="str">
        <f>'D14-15'!D8</f>
        <v>Gävle Alpina SK</v>
      </c>
      <c r="E11" s="87">
        <f>'D14-15'!AG8</f>
        <v>39</v>
      </c>
      <c r="F11" s="80">
        <f>'D14-15'!AI8</f>
        <v>39</v>
      </c>
      <c r="G11" s="85">
        <f>'D14-15'!AK8</f>
        <v>0</v>
      </c>
      <c r="H11" s="80">
        <f>'D14-15'!AM8</f>
        <v>0</v>
      </c>
      <c r="I11" s="85">
        <f>'D14-15'!AO8</f>
        <v>46</v>
      </c>
      <c r="J11" s="103">
        <f>'D14-15'!AQ8</f>
        <v>46</v>
      </c>
      <c r="K11" s="173">
        <f>SUM(E11:J11)</f>
        <v>170</v>
      </c>
      <c r="L11" s="117">
        <f>LARGE(E11:J11,1)+LARGE(E11:J11,2)</f>
        <v>92</v>
      </c>
      <c r="M11" s="128">
        <f>LARGE(E11:J11,3)</f>
        <v>39</v>
      </c>
      <c r="N11" s="127">
        <f>LARGE(E11:J11,4)</f>
        <v>39</v>
      </c>
    </row>
    <row r="12" spans="1:14" ht="13.5" thickBot="1">
      <c r="A12">
        <f t="shared" si="0"/>
        <v>9</v>
      </c>
      <c r="B12" s="55">
        <f>1+B11</f>
        <v>9</v>
      </c>
      <c r="C12" s="42" t="str">
        <f>'D14-15'!C17</f>
        <v>PERSSON Malin</v>
      </c>
      <c r="D12" s="92" t="str">
        <f>'D14-15'!D17</f>
        <v>IFK Borlänge</v>
      </c>
      <c r="E12" s="87">
        <f>'D14-15'!AG17</f>
        <v>46</v>
      </c>
      <c r="F12" s="80">
        <f>'D14-15'!AI17</f>
        <v>42</v>
      </c>
      <c r="G12" s="85">
        <f>'D14-15'!AK17</f>
        <v>0</v>
      </c>
      <c r="H12" s="80">
        <f>'D14-15'!AM17</f>
        <v>0</v>
      </c>
      <c r="I12" s="85">
        <f>'D14-15'!AO17</f>
        <v>42</v>
      </c>
      <c r="J12" s="103">
        <f>'D14-15'!AQ17</f>
        <v>44</v>
      </c>
      <c r="K12" s="173">
        <f>SUM(E12:J12)</f>
        <v>174</v>
      </c>
      <c r="L12" s="117">
        <f>LARGE(E12:J12,1)+LARGE(E12:J12,2)</f>
        <v>90</v>
      </c>
      <c r="M12" s="128">
        <f>LARGE(E12:J12,3)</f>
        <v>42</v>
      </c>
      <c r="N12" s="127">
        <f>LARGE(E12:J12,4)</f>
        <v>42</v>
      </c>
    </row>
    <row r="13" spans="1:14" ht="13.5" thickBot="1">
      <c r="A13">
        <f t="shared" si="0"/>
        <v>10</v>
      </c>
      <c r="B13" s="55">
        <f>1+B12</f>
        <v>10</v>
      </c>
      <c r="C13" s="42" t="str">
        <f>'D14-15'!C15</f>
        <v>HOLMBERG Matilda</v>
      </c>
      <c r="D13" s="92" t="str">
        <f>'D14-15'!D15</f>
        <v>Malungs SLK</v>
      </c>
      <c r="E13" s="87">
        <f>'D14-15'!AG15</f>
        <v>44</v>
      </c>
      <c r="F13" s="80">
        <f>'D14-15'!AI15</f>
        <v>46</v>
      </c>
      <c r="G13" s="85">
        <f>'D14-15'!AK15</f>
        <v>0</v>
      </c>
      <c r="H13" s="80">
        <f>'D14-15'!AM15</f>
        <v>0</v>
      </c>
      <c r="I13" s="85">
        <f>'D14-15'!AO15</f>
        <v>0</v>
      </c>
      <c r="J13" s="103">
        <f>'D14-15'!AQ15</f>
        <v>0</v>
      </c>
      <c r="K13" s="173">
        <f>SUM(E13:J13)</f>
        <v>90</v>
      </c>
      <c r="L13" s="117">
        <f>LARGE(E13:J13,1)+LARGE(E13:J13,2)</f>
        <v>90</v>
      </c>
      <c r="M13" s="128">
        <f>LARGE(E13:J13,3)</f>
        <v>0</v>
      </c>
      <c r="N13" s="127">
        <f>LARGE(E13:J13,4)</f>
        <v>0</v>
      </c>
    </row>
    <row r="14" spans="1:14" ht="13.5" thickBot="1">
      <c r="A14">
        <f t="shared" si="0"/>
        <v>11</v>
      </c>
      <c r="B14" s="55">
        <f>1+B13</f>
        <v>11</v>
      </c>
      <c r="C14" s="42" t="str">
        <f>'D14-15'!C19</f>
        <v>MELIN Filippa</v>
      </c>
      <c r="D14" s="92" t="str">
        <f>'D14-15'!D19</f>
        <v>Kils SLK</v>
      </c>
      <c r="E14" s="87">
        <f>'D14-15'!AG19</f>
        <v>42</v>
      </c>
      <c r="F14" s="80">
        <f>'D14-15'!AI19</f>
        <v>44</v>
      </c>
      <c r="G14" s="85">
        <f>'D14-15'!AK19</f>
        <v>0</v>
      </c>
      <c r="H14" s="80">
        <f>'D14-15'!AM19</f>
        <v>0</v>
      </c>
      <c r="I14" s="85">
        <f>'D14-15'!AO19</f>
        <v>44</v>
      </c>
      <c r="J14" s="103">
        <f>'D14-15'!AQ19</f>
        <v>42</v>
      </c>
      <c r="K14" s="173">
        <f>SUM(E14:J14)</f>
        <v>172</v>
      </c>
      <c r="L14" s="117">
        <f>LARGE(E14:J14,1)+LARGE(E14:J14,2)</f>
        <v>88</v>
      </c>
      <c r="M14" s="128">
        <f>LARGE(E14:J14,3)</f>
        <v>42</v>
      </c>
      <c r="N14" s="127">
        <f>LARGE(E14:J14,4)</f>
        <v>42</v>
      </c>
    </row>
    <row r="15" spans="1:14" ht="13.5" thickBot="1">
      <c r="A15">
        <f t="shared" si="0"/>
        <v>12</v>
      </c>
      <c r="B15" s="55">
        <f>1+B14</f>
        <v>12</v>
      </c>
      <c r="C15" s="42" t="str">
        <f>'D14-15'!C21</f>
        <v>HAGERIUS Julia</v>
      </c>
      <c r="D15" s="92" t="str">
        <f>'D14-15'!D21</f>
        <v>Örebro SLF</v>
      </c>
      <c r="E15" s="87">
        <f>'D14-15'!AG21</f>
        <v>35</v>
      </c>
      <c r="F15" s="80">
        <f>'D14-15'!AI21</f>
        <v>34</v>
      </c>
      <c r="G15" s="85">
        <f>'D14-15'!AK21</f>
        <v>0</v>
      </c>
      <c r="H15" s="80">
        <f>'D14-15'!AM21</f>
        <v>0</v>
      </c>
      <c r="I15" s="85">
        <f>'D14-15'!AO21</f>
        <v>40</v>
      </c>
      <c r="J15" s="103">
        <f>'D14-15'!AQ21</f>
        <v>40</v>
      </c>
      <c r="K15" s="173">
        <f>SUM(E15:J15)</f>
        <v>149</v>
      </c>
      <c r="L15" s="117">
        <f>LARGE(E15:J15,1)+LARGE(E15:J15,2)</f>
        <v>80</v>
      </c>
      <c r="M15" s="128">
        <f>LARGE(E15:J15,3)</f>
        <v>35</v>
      </c>
      <c r="N15" s="127">
        <f>LARGE(E15:J15,4)</f>
        <v>34</v>
      </c>
    </row>
    <row r="16" spans="1:14" ht="13.5" thickBot="1">
      <c r="A16">
        <f t="shared" si="0"/>
        <v>13</v>
      </c>
      <c r="B16" s="55">
        <f>1+B15</f>
        <v>13</v>
      </c>
      <c r="C16" s="42" t="str">
        <f>'D14-15'!C20</f>
        <v>FÄLDT Clara</v>
      </c>
      <c r="D16" s="92" t="str">
        <f>'D14-15'!D20</f>
        <v>IFK Borlänge</v>
      </c>
      <c r="E16" s="87">
        <f>'D14-15'!AG20</f>
        <v>40</v>
      </c>
      <c r="F16" s="80">
        <f>'D14-15'!AI20</f>
        <v>40</v>
      </c>
      <c r="G16" s="85">
        <f>'D14-15'!AK20</f>
        <v>0</v>
      </c>
      <c r="H16" s="80">
        <f>'D14-15'!AM20</f>
        <v>0</v>
      </c>
      <c r="I16" s="85">
        <f>'D14-15'!AO20</f>
        <v>33</v>
      </c>
      <c r="J16" s="103">
        <f>'D14-15'!AQ20</f>
        <v>39</v>
      </c>
      <c r="K16" s="173">
        <f>SUM(E16:J16)</f>
        <v>152</v>
      </c>
      <c r="L16" s="117">
        <f>LARGE(E16:J16,1)+LARGE(E16:J16,2)</f>
        <v>80</v>
      </c>
      <c r="M16" s="128">
        <f>LARGE(E16:J16,3)</f>
        <v>39</v>
      </c>
      <c r="N16" s="127">
        <f>LARGE(E16:J16,4)</f>
        <v>33</v>
      </c>
    </row>
    <row r="17" spans="1:14" ht="13.5" thickBot="1">
      <c r="A17">
        <f t="shared" si="0"/>
        <v>14</v>
      </c>
      <c r="B17" s="55">
        <f>1+B16</f>
        <v>14</v>
      </c>
      <c r="C17" s="42" t="str">
        <f>'D14-15'!C18</f>
        <v>RAIJ Sofia</v>
      </c>
      <c r="D17" s="92" t="str">
        <f>'D14-15'!D18</f>
        <v>Kils SLK</v>
      </c>
      <c r="E17" s="87">
        <f>'D14-15'!AG18</f>
        <v>34</v>
      </c>
      <c r="F17" s="80">
        <f>'D14-15'!AI18</f>
        <v>31</v>
      </c>
      <c r="G17" s="85">
        <f>'D14-15'!AK18</f>
        <v>0</v>
      </c>
      <c r="H17" s="80">
        <f>'D14-15'!AM18</f>
        <v>0</v>
      </c>
      <c r="I17" s="85">
        <f>'D14-15'!AO18</f>
        <v>39</v>
      </c>
      <c r="J17" s="103">
        <f>'D14-15'!AQ18</f>
        <v>38</v>
      </c>
      <c r="K17" s="173">
        <f>SUM(E17:J17)</f>
        <v>142</v>
      </c>
      <c r="L17" s="117">
        <f>LARGE(E17:J17,1)+LARGE(E17:J17,2)</f>
        <v>77</v>
      </c>
      <c r="M17" s="128">
        <f>LARGE(E17:J17,3)</f>
        <v>34</v>
      </c>
      <c r="N17" s="127">
        <f>LARGE(E17:J17,4)</f>
        <v>31</v>
      </c>
    </row>
    <row r="18" spans="1:14" ht="13.5" thickBot="1">
      <c r="A18">
        <f t="shared" si="0"/>
        <v>15</v>
      </c>
      <c r="B18" s="55">
        <f>1+B17</f>
        <v>15</v>
      </c>
      <c r="C18" s="42" t="str">
        <f>'D14-15'!C13</f>
        <v>NILSSON Sara</v>
      </c>
      <c r="D18" s="92" t="str">
        <f>'D14-15'!D13</f>
        <v>Gävle Alpina SK</v>
      </c>
      <c r="E18" s="87">
        <f>'D14-15'!AG13</f>
        <v>38</v>
      </c>
      <c r="F18" s="80">
        <f>'D14-15'!AI13</f>
        <v>35</v>
      </c>
      <c r="G18" s="85">
        <f>'D14-15'!AK13</f>
        <v>0</v>
      </c>
      <c r="H18" s="80">
        <f>'D14-15'!AM13</f>
        <v>0</v>
      </c>
      <c r="I18" s="85">
        <f>'D14-15'!AO13</f>
        <v>38</v>
      </c>
      <c r="J18" s="103">
        <f>'D14-15'!AQ13</f>
        <v>35</v>
      </c>
      <c r="K18" s="173">
        <f>SUM(E18:J18)</f>
        <v>146</v>
      </c>
      <c r="L18" s="117">
        <f>LARGE(E18:J18,1)+LARGE(E18:J18,2)</f>
        <v>76</v>
      </c>
      <c r="M18" s="128">
        <f>LARGE(E18:J18,3)</f>
        <v>35</v>
      </c>
      <c r="N18" s="127">
        <f>LARGE(E18:J18,4)</f>
        <v>35</v>
      </c>
    </row>
    <row r="19" spans="1:14" ht="13.5" thickBot="1">
      <c r="A19">
        <f t="shared" si="0"/>
        <v>16</v>
      </c>
      <c r="B19" s="55">
        <f>1+B18</f>
        <v>16</v>
      </c>
      <c r="C19" s="42" t="str">
        <f>'D14-15'!C10</f>
        <v>BERGER Linnéa</v>
      </c>
      <c r="D19" s="92" t="str">
        <f>'D14-15'!D10</f>
        <v>Kils SLK</v>
      </c>
      <c r="E19" s="87">
        <f>'D14-15'!AG10</f>
        <v>37</v>
      </c>
      <c r="F19" s="80">
        <f>'D14-15'!AI10</f>
        <v>33</v>
      </c>
      <c r="G19" s="85">
        <f>'D14-15'!AK10</f>
        <v>0</v>
      </c>
      <c r="H19" s="80">
        <f>'D14-15'!AM10</f>
        <v>0</v>
      </c>
      <c r="I19" s="85">
        <f>'D14-15'!AO10</f>
        <v>35</v>
      </c>
      <c r="J19" s="103">
        <f>'D14-15'!AQ10</f>
        <v>37</v>
      </c>
      <c r="K19" s="173">
        <f>SUM(E19:J19)</f>
        <v>142</v>
      </c>
      <c r="L19" s="117">
        <f>LARGE(E19:J19,1)+LARGE(E19:J19,2)</f>
        <v>74</v>
      </c>
      <c r="M19" s="128">
        <f>LARGE(E19:J19,3)</f>
        <v>35</v>
      </c>
      <c r="N19" s="127">
        <f>LARGE(E19:J19,4)</f>
        <v>33</v>
      </c>
    </row>
    <row r="20" spans="1:14" ht="13.5" thickBot="1">
      <c r="A20">
        <f t="shared" si="0"/>
        <v>17</v>
      </c>
      <c r="B20" s="55">
        <f>1+B19</f>
        <v>17</v>
      </c>
      <c r="C20" s="42" t="str">
        <f>'D14-15'!C25</f>
        <v>WÅGELÖF Wilma</v>
      </c>
      <c r="D20" s="92" t="str">
        <f>'D14-15'!D25</f>
        <v>Örebro SLF</v>
      </c>
      <c r="E20" s="87">
        <f>'D14-15'!AG25</f>
        <v>36</v>
      </c>
      <c r="F20" s="80">
        <f>'D14-15'!AI25</f>
        <v>37</v>
      </c>
      <c r="G20" s="85">
        <f>'D14-15'!AK25</f>
        <v>0</v>
      </c>
      <c r="H20" s="80">
        <f>'D14-15'!AM25</f>
        <v>0</v>
      </c>
      <c r="I20" s="85">
        <f>'D14-15'!AO25</f>
        <v>26</v>
      </c>
      <c r="J20" s="103">
        <f>'D14-15'!AQ25</f>
        <v>25</v>
      </c>
      <c r="K20" s="173">
        <f>SUM(E20:J20)</f>
        <v>124</v>
      </c>
      <c r="L20" s="117">
        <f>LARGE(E20:J20,1)+LARGE(E20:J20,2)</f>
        <v>73</v>
      </c>
      <c r="M20" s="128">
        <f>LARGE(E20:J20,3)</f>
        <v>26</v>
      </c>
      <c r="N20" s="127">
        <f>LARGE(E20:J20,4)</f>
        <v>25</v>
      </c>
    </row>
    <row r="21" spans="1:14" ht="13.5" thickBot="1">
      <c r="A21">
        <f aca="true" t="shared" si="1" ref="A21:A36">1+A20</f>
        <v>18</v>
      </c>
      <c r="B21" s="55">
        <f>1+B20</f>
        <v>18</v>
      </c>
      <c r="C21" s="42" t="str">
        <f>'D14-15'!C22</f>
        <v>STRIDH Filippa</v>
      </c>
      <c r="D21" s="92" t="str">
        <f>'D14-15'!D22</f>
        <v>Örebro SLF</v>
      </c>
      <c r="E21" s="87">
        <f>'D14-15'!AG22</f>
        <v>29</v>
      </c>
      <c r="F21" s="80">
        <f>'D14-15'!AI22</f>
        <v>38</v>
      </c>
      <c r="G21" s="85">
        <f>'D14-15'!AK22</f>
        <v>0</v>
      </c>
      <c r="H21" s="80">
        <f>'D14-15'!AM22</f>
        <v>0</v>
      </c>
      <c r="I21" s="85">
        <f>'D14-15'!AO22</f>
        <v>32</v>
      </c>
      <c r="J21" s="103">
        <f>'D14-15'!AQ22</f>
        <v>32</v>
      </c>
      <c r="K21" s="173">
        <f>SUM(E21:J21)</f>
        <v>131</v>
      </c>
      <c r="L21" s="117">
        <f>LARGE(E21:J21,1)+LARGE(E21:J21,2)</f>
        <v>70</v>
      </c>
      <c r="M21" s="128">
        <f>LARGE(E21:J21,3)</f>
        <v>32</v>
      </c>
      <c r="N21" s="127">
        <f>LARGE(E21:J21,4)</f>
        <v>29</v>
      </c>
    </row>
    <row r="22" spans="1:14" ht="13.5" thickBot="1">
      <c r="A22">
        <f t="shared" si="1"/>
        <v>19</v>
      </c>
      <c r="B22" s="55">
        <f>1+B21</f>
        <v>19</v>
      </c>
      <c r="C22" s="42" t="str">
        <f>'D14-15'!C27</f>
        <v>STÅHLBOM Emilia</v>
      </c>
      <c r="D22" s="92" t="str">
        <f>'D14-15'!D27</f>
        <v>Kumla SF</v>
      </c>
      <c r="E22" s="87">
        <f>'D14-15'!AG27</f>
        <v>24</v>
      </c>
      <c r="F22" s="80">
        <f>'D14-15'!AI27</f>
        <v>27</v>
      </c>
      <c r="G22" s="85">
        <f>'D14-15'!AK27</f>
        <v>0</v>
      </c>
      <c r="H22" s="80">
        <f>'D14-15'!AM27</f>
        <v>0</v>
      </c>
      <c r="I22" s="85">
        <f>'D14-15'!AO27</f>
        <v>37</v>
      </c>
      <c r="J22" s="103">
        <f>'D14-15'!AQ27</f>
        <v>33</v>
      </c>
      <c r="K22" s="173">
        <f>SUM(E22:J22)</f>
        <v>121</v>
      </c>
      <c r="L22" s="117">
        <f>LARGE(E22:J22,1)+LARGE(E22:J22,2)</f>
        <v>70</v>
      </c>
      <c r="M22" s="128">
        <f>LARGE(E22:J22,3)</f>
        <v>27</v>
      </c>
      <c r="N22" s="127">
        <f>LARGE(E22:J22,4)</f>
        <v>24</v>
      </c>
    </row>
    <row r="23" spans="1:14" ht="13.5" thickBot="1">
      <c r="A23">
        <f t="shared" si="1"/>
        <v>20</v>
      </c>
      <c r="B23" s="55">
        <f>1+B22</f>
        <v>20</v>
      </c>
      <c r="C23" s="42" t="str">
        <f>'D14-15'!C16</f>
        <v>NYGÅRD Signe</v>
      </c>
      <c r="D23" s="92" t="str">
        <f>'D14-15'!D16</f>
        <v>Rättviks SLK</v>
      </c>
      <c r="E23" s="87">
        <f>'D14-15'!AG16</f>
        <v>33</v>
      </c>
      <c r="F23" s="80">
        <f>'D14-15'!AI16</f>
        <v>30</v>
      </c>
      <c r="G23" s="85">
        <f>'D14-15'!AK16</f>
        <v>0</v>
      </c>
      <c r="H23" s="80">
        <f>'D14-15'!AM16</f>
        <v>0</v>
      </c>
      <c r="I23" s="85">
        <f>'D14-15'!AO16</f>
        <v>36</v>
      </c>
      <c r="J23" s="103">
        <f>'D14-15'!AQ16</f>
        <v>0</v>
      </c>
      <c r="K23" s="173">
        <f>SUM(E23:J23)</f>
        <v>99</v>
      </c>
      <c r="L23" s="117">
        <f>LARGE(E23:J23,1)+LARGE(E23:J23,2)</f>
        <v>69</v>
      </c>
      <c r="M23" s="128">
        <f>LARGE(E23:J23,3)</f>
        <v>30</v>
      </c>
      <c r="N23" s="127">
        <f>LARGE(E23:J23,4)</f>
        <v>0</v>
      </c>
    </row>
    <row r="24" spans="1:14" ht="13.5" thickBot="1">
      <c r="A24">
        <f t="shared" si="1"/>
        <v>21</v>
      </c>
      <c r="B24" s="55">
        <f>1+B23</f>
        <v>21</v>
      </c>
      <c r="C24" s="42" t="str">
        <f>'D14-15'!C23</f>
        <v>STENVALL Maja</v>
      </c>
      <c r="D24" s="92" t="str">
        <f>'D14-15'!D23</f>
        <v>Bjursås IK</v>
      </c>
      <c r="E24" s="87">
        <f>'D14-15'!AG23</f>
        <v>30</v>
      </c>
      <c r="F24" s="80">
        <f>'D14-15'!AI23</f>
        <v>29</v>
      </c>
      <c r="G24" s="85">
        <f>'D14-15'!AK23</f>
        <v>0</v>
      </c>
      <c r="H24" s="80">
        <f>'D14-15'!AM23</f>
        <v>0</v>
      </c>
      <c r="I24" s="85">
        <f>'D14-15'!AO23</f>
        <v>31</v>
      </c>
      <c r="J24" s="103">
        <f>'D14-15'!AQ23</f>
        <v>36</v>
      </c>
      <c r="K24" s="173">
        <f>SUM(E24:J24)</f>
        <v>126</v>
      </c>
      <c r="L24" s="117">
        <f>LARGE(E24:J24,1)+LARGE(E24:J24,2)</f>
        <v>67</v>
      </c>
      <c r="M24" s="128">
        <f>LARGE(E24:J24,3)</f>
        <v>30</v>
      </c>
      <c r="N24" s="127">
        <f>LARGE(E24:J24,4)</f>
        <v>29</v>
      </c>
    </row>
    <row r="25" spans="1:14" ht="13.5" thickBot="1">
      <c r="A25">
        <f t="shared" si="1"/>
        <v>22</v>
      </c>
      <c r="B25" s="55">
        <f>1+B24</f>
        <v>22</v>
      </c>
      <c r="C25" s="42" t="str">
        <f>'D14-15'!C35</f>
        <v>ELOFSSON Emelie</v>
      </c>
      <c r="D25" s="92" t="str">
        <f>'D14-15'!D35</f>
        <v>Valfjällets SLK</v>
      </c>
      <c r="E25" s="87">
        <f>'D14-15'!AG35</f>
        <v>15</v>
      </c>
      <c r="F25" s="80">
        <f>'D14-15'!AI35</f>
        <v>36</v>
      </c>
      <c r="G25" s="85">
        <f>'D14-15'!AK35</f>
        <v>0</v>
      </c>
      <c r="H25" s="80">
        <f>'D14-15'!AM35</f>
        <v>0</v>
      </c>
      <c r="I25" s="85">
        <f>'D14-15'!AO35</f>
        <v>30</v>
      </c>
      <c r="J25" s="103">
        <f>'D14-15'!AQ35</f>
        <v>31</v>
      </c>
      <c r="K25" s="173">
        <f>SUM(E25:J25)</f>
        <v>112</v>
      </c>
      <c r="L25" s="117">
        <f>LARGE(E25:J25,1)+LARGE(E25:J25,2)</f>
        <v>67</v>
      </c>
      <c r="M25" s="128">
        <f>LARGE(E25:J25,3)</f>
        <v>30</v>
      </c>
      <c r="N25" s="127">
        <f>LARGE(E25:J25,4)</f>
        <v>15</v>
      </c>
    </row>
    <row r="26" spans="1:14" ht="13.5" thickBot="1">
      <c r="A26">
        <f t="shared" si="1"/>
        <v>23</v>
      </c>
      <c r="B26" s="55">
        <f>1+B25</f>
        <v>23</v>
      </c>
      <c r="C26" s="42" t="str">
        <f>'D14-15'!C24</f>
        <v>FRISENDAHL Emma</v>
      </c>
      <c r="D26" s="92" t="str">
        <f>'D14-15'!D24</f>
        <v>Kungsbergets AK</v>
      </c>
      <c r="E26" s="87">
        <f>'D14-15'!AG24</f>
        <v>32</v>
      </c>
      <c r="F26" s="80">
        <f>'D14-15'!AI24</f>
        <v>32</v>
      </c>
      <c r="G26" s="85">
        <f>'D14-15'!AK24</f>
        <v>0</v>
      </c>
      <c r="H26" s="80">
        <f>'D14-15'!AM24</f>
        <v>0</v>
      </c>
      <c r="I26" s="85">
        <f>'D14-15'!AO24</f>
        <v>29</v>
      </c>
      <c r="J26" s="103">
        <f>'D14-15'!AQ24</f>
        <v>29</v>
      </c>
      <c r="K26" s="173">
        <f>SUM(E26:J26)</f>
        <v>122</v>
      </c>
      <c r="L26" s="117">
        <f>LARGE(E26:J26,1)+LARGE(E26:J26,2)</f>
        <v>64</v>
      </c>
      <c r="M26" s="128">
        <f>LARGE(E26:J26,3)</f>
        <v>29</v>
      </c>
      <c r="N26" s="127">
        <f>LARGE(E26:J26,4)</f>
        <v>29</v>
      </c>
    </row>
    <row r="27" spans="1:14" ht="13.5" thickBot="1">
      <c r="A27">
        <f t="shared" si="1"/>
        <v>24</v>
      </c>
      <c r="B27" s="55">
        <f>1+B26</f>
        <v>24</v>
      </c>
      <c r="C27" s="42" t="str">
        <f>'D14-15'!C33</f>
        <v>ÖSTERBERG Lina</v>
      </c>
      <c r="D27" s="92" t="str">
        <f>'D14-15'!D33</f>
        <v>Norrbärke SK Alpin</v>
      </c>
      <c r="E27" s="87">
        <f>'D14-15'!AG33</f>
        <v>21</v>
      </c>
      <c r="F27" s="80">
        <f>'D14-15'!AI33</f>
        <v>21</v>
      </c>
      <c r="G27" s="85">
        <f>'D14-15'!AK33</f>
        <v>0</v>
      </c>
      <c r="H27" s="80">
        <f>'D14-15'!AM33</f>
        <v>0</v>
      </c>
      <c r="I27" s="85">
        <f>'D14-15'!AO33</f>
        <v>34</v>
      </c>
      <c r="J27" s="103">
        <f>'D14-15'!AQ33</f>
        <v>29</v>
      </c>
      <c r="K27" s="173">
        <f>SUM(E27:J27)</f>
        <v>105</v>
      </c>
      <c r="L27" s="117">
        <f>LARGE(E27:J27,1)+LARGE(E27:J27,2)</f>
        <v>63</v>
      </c>
      <c r="M27" s="128">
        <f>LARGE(E27:J27,3)</f>
        <v>21</v>
      </c>
      <c r="N27" s="127">
        <f>LARGE(E27:J27,4)</f>
        <v>21</v>
      </c>
    </row>
    <row r="28" spans="1:14" ht="13.5" thickBot="1">
      <c r="A28">
        <f t="shared" si="1"/>
        <v>25</v>
      </c>
      <c r="B28" s="55">
        <f>1+B27</f>
        <v>25</v>
      </c>
      <c r="C28" s="42" t="str">
        <f>'D14-15'!C26</f>
        <v>KJELLBERG Moa</v>
      </c>
      <c r="D28" s="92" t="str">
        <f>'D14-15'!D26</f>
        <v>IFK Falun</v>
      </c>
      <c r="E28" s="87">
        <f>'D14-15'!AG26</f>
        <v>26</v>
      </c>
      <c r="F28" s="80">
        <f>'D14-15'!AI26</f>
        <v>22</v>
      </c>
      <c r="G28" s="85">
        <f>'D14-15'!AK26</f>
        <v>0</v>
      </c>
      <c r="H28" s="80">
        <f>'D14-15'!AM26</f>
        <v>0</v>
      </c>
      <c r="I28" s="85">
        <f>'D14-15'!AO26</f>
        <v>28</v>
      </c>
      <c r="J28" s="103">
        <f>'D14-15'!AQ26</f>
        <v>34</v>
      </c>
      <c r="K28" s="173">
        <f>SUM(E28:J28)</f>
        <v>110</v>
      </c>
      <c r="L28" s="117">
        <f>LARGE(E28:J28,1)+LARGE(E28:J28,2)</f>
        <v>62</v>
      </c>
      <c r="M28" s="128">
        <f>LARGE(E28:J28,3)</f>
        <v>26</v>
      </c>
      <c r="N28" s="127">
        <f>LARGE(E28:J28,4)</f>
        <v>22</v>
      </c>
    </row>
    <row r="29" spans="1:14" ht="13.5" thickBot="1">
      <c r="A29">
        <f t="shared" si="1"/>
        <v>26</v>
      </c>
      <c r="B29" s="55">
        <f>1+B28</f>
        <v>26</v>
      </c>
      <c r="C29" s="42" t="str">
        <f>'D14-15'!C30</f>
        <v>ZACKRISSON Mimmi</v>
      </c>
      <c r="D29" s="92" t="str">
        <f>'D14-15'!D30</f>
        <v>IFK Falun</v>
      </c>
      <c r="E29" s="87">
        <f>'D14-15'!AG30</f>
        <v>31</v>
      </c>
      <c r="F29" s="80">
        <f>'D14-15'!AI30</f>
        <v>28</v>
      </c>
      <c r="G29" s="85">
        <f>'D14-15'!AK30</f>
        <v>0</v>
      </c>
      <c r="H29" s="80">
        <f>'D14-15'!AM30</f>
        <v>0</v>
      </c>
      <c r="I29" s="85">
        <f>'D14-15'!AO30</f>
        <v>0</v>
      </c>
      <c r="J29" s="103">
        <f>'D14-15'!AQ30</f>
        <v>0</v>
      </c>
      <c r="K29" s="173">
        <f>SUM(E29:J29)</f>
        <v>59</v>
      </c>
      <c r="L29" s="117">
        <f>LARGE(E29:J29,1)+LARGE(E29:J29,2)</f>
        <v>59</v>
      </c>
      <c r="M29" s="128">
        <f>LARGE(E29:J29,3)</f>
        <v>0</v>
      </c>
      <c r="N29" s="127">
        <f>LARGE(E29:J29,4)</f>
        <v>0</v>
      </c>
    </row>
    <row r="30" spans="1:14" ht="13.5" thickBot="1">
      <c r="A30">
        <f t="shared" si="1"/>
        <v>27</v>
      </c>
      <c r="B30" s="55">
        <f>1+B29</f>
        <v>27</v>
      </c>
      <c r="C30" s="42" t="str">
        <f>'D14-15'!C31</f>
        <v>NORLING Mikaela</v>
      </c>
      <c r="D30" s="92" t="str">
        <f>'D14-15'!D31</f>
        <v>Rättviks SLK</v>
      </c>
      <c r="E30" s="87">
        <f>'D14-15'!AG31</f>
        <v>27</v>
      </c>
      <c r="F30" s="80">
        <f>'D14-15'!AI31</f>
        <v>26</v>
      </c>
      <c r="G30" s="85">
        <f>'D14-15'!AK31</f>
        <v>0</v>
      </c>
      <c r="H30" s="80">
        <f>'D14-15'!AM31</f>
        <v>0</v>
      </c>
      <c r="I30" s="85">
        <f>'D14-15'!AO31</f>
        <v>25</v>
      </c>
      <c r="J30" s="103">
        <f>'D14-15'!AQ31</f>
        <v>30</v>
      </c>
      <c r="K30" s="173">
        <f>SUM(E30:J30)</f>
        <v>108</v>
      </c>
      <c r="L30" s="117">
        <f>LARGE(E30:J30,1)+LARGE(E30:J30,2)</f>
        <v>57</v>
      </c>
      <c r="M30" s="128">
        <f>LARGE(E30:J30,3)</f>
        <v>26</v>
      </c>
      <c r="N30" s="127">
        <f>LARGE(E30:J30,4)</f>
        <v>25</v>
      </c>
    </row>
    <row r="31" spans="1:14" ht="13.5" thickBot="1">
      <c r="A31">
        <f t="shared" si="1"/>
        <v>28</v>
      </c>
      <c r="B31" s="55">
        <f>1+B30</f>
        <v>28</v>
      </c>
      <c r="C31" s="42" t="str">
        <f>'D14-15'!C37</f>
        <v>LINDSTRÖM Lovisa</v>
      </c>
      <c r="D31" s="92" t="str">
        <f>'D14-15'!D37</f>
        <v>Kumla SF</v>
      </c>
      <c r="E31" s="87">
        <f>'D14-15'!AG37</f>
        <v>28</v>
      </c>
      <c r="F31" s="80">
        <f>'D14-15'!AI37</f>
        <v>25</v>
      </c>
      <c r="G31" s="85">
        <f>'D14-15'!AK37</f>
        <v>0</v>
      </c>
      <c r="H31" s="80">
        <f>'D14-15'!AM37</f>
        <v>0</v>
      </c>
      <c r="I31" s="85">
        <f>'D14-15'!AO37</f>
        <v>0</v>
      </c>
      <c r="J31" s="103">
        <f>'D14-15'!AQ37</f>
        <v>0</v>
      </c>
      <c r="K31" s="173">
        <f>SUM(E31:J31)</f>
        <v>53</v>
      </c>
      <c r="L31" s="117">
        <f>LARGE(E31:J31,1)+LARGE(E31:J31,2)</f>
        <v>53</v>
      </c>
      <c r="M31" s="128">
        <f>LARGE(E31:J31,3)</f>
        <v>0</v>
      </c>
      <c r="N31" s="127">
        <f>LARGE(E31:J31,4)</f>
        <v>0</v>
      </c>
    </row>
    <row r="32" spans="1:14" ht="13.5" thickBot="1">
      <c r="A32">
        <f t="shared" si="1"/>
        <v>29</v>
      </c>
      <c r="B32" s="55">
        <f>1+B31</f>
        <v>29</v>
      </c>
      <c r="C32" s="42" t="str">
        <f>'D14-15'!C32</f>
        <v>JANSSON Emma</v>
      </c>
      <c r="D32" s="92" t="str">
        <f>'D14-15'!D32</f>
        <v>IFK Falun</v>
      </c>
      <c r="E32" s="87">
        <f>'D14-15'!AG32</f>
        <v>23</v>
      </c>
      <c r="F32" s="80">
        <f>'D14-15'!AI32</f>
        <v>19</v>
      </c>
      <c r="G32" s="85">
        <f>'D14-15'!AK32</f>
        <v>0</v>
      </c>
      <c r="H32" s="80">
        <f>'D14-15'!AM32</f>
        <v>0</v>
      </c>
      <c r="I32" s="85">
        <f>'D14-15'!AO32</f>
        <v>27</v>
      </c>
      <c r="J32" s="103">
        <f>'D14-15'!AQ32</f>
        <v>26</v>
      </c>
      <c r="K32" s="173">
        <f>SUM(E32:J32)</f>
        <v>95</v>
      </c>
      <c r="L32" s="117">
        <f>LARGE(E32:J32,1)+LARGE(E32:J32,2)</f>
        <v>53</v>
      </c>
      <c r="M32" s="128">
        <f>LARGE(E32:J32,3)</f>
        <v>23</v>
      </c>
      <c r="N32" s="127">
        <f>LARGE(E32:J32,4)</f>
        <v>19</v>
      </c>
    </row>
    <row r="33" spans="1:14" ht="13.5" thickBot="1">
      <c r="A33">
        <f t="shared" si="1"/>
        <v>30</v>
      </c>
      <c r="B33" s="55">
        <f>1+B32</f>
        <v>30</v>
      </c>
      <c r="C33" s="42" t="str">
        <f>'D14-15'!C34</f>
        <v>GOTTBERG Klara</v>
      </c>
      <c r="D33" s="92" t="str">
        <f>'D14-15'!D34</f>
        <v>Sälens IF</v>
      </c>
      <c r="E33" s="87">
        <f>'D14-15'!AG34</f>
        <v>25</v>
      </c>
      <c r="F33" s="80">
        <f>'D14-15'!AI34</f>
        <v>24</v>
      </c>
      <c r="G33" s="85">
        <f>'D14-15'!AK34</f>
        <v>0</v>
      </c>
      <c r="H33" s="80">
        <f>'D14-15'!AM34</f>
        <v>0</v>
      </c>
      <c r="I33" s="85">
        <f>'D14-15'!AO34</f>
        <v>23</v>
      </c>
      <c r="J33" s="103">
        <f>'D14-15'!AQ34</f>
        <v>27</v>
      </c>
      <c r="K33" s="173">
        <f>SUM(E33:J33)</f>
        <v>99</v>
      </c>
      <c r="L33" s="117">
        <f>LARGE(E33:J33,1)+LARGE(E33:J33,2)</f>
        <v>52</v>
      </c>
      <c r="M33" s="128">
        <f>LARGE(E33:J33,3)</f>
        <v>24</v>
      </c>
      <c r="N33" s="127">
        <f>LARGE(E33:J33,4)</f>
        <v>23</v>
      </c>
    </row>
    <row r="34" spans="1:14" ht="13.5" thickBot="1">
      <c r="A34">
        <f t="shared" si="1"/>
        <v>31</v>
      </c>
      <c r="B34" s="55">
        <f>1+B33</f>
        <v>31</v>
      </c>
      <c r="C34" s="42" t="str">
        <f>'D14-15'!C41</f>
        <v>SAMUELSSON Mikaela</v>
      </c>
      <c r="D34" s="92" t="str">
        <f>'D14-15'!D41</f>
        <v>IFK Falun</v>
      </c>
      <c r="E34" s="87">
        <f>'D14-15'!AG41</f>
        <v>16</v>
      </c>
      <c r="F34" s="80">
        <f>'D14-15'!AI41</f>
        <v>18</v>
      </c>
      <c r="G34" s="85">
        <f>'D14-15'!AK41</f>
        <v>0</v>
      </c>
      <c r="H34" s="80">
        <f>'D14-15'!AM41</f>
        <v>0</v>
      </c>
      <c r="I34" s="85">
        <f>'D14-15'!AO41</f>
        <v>24</v>
      </c>
      <c r="J34" s="103">
        <f>'D14-15'!AQ41</f>
        <v>24</v>
      </c>
      <c r="K34" s="173">
        <f>SUM(E34:J34)</f>
        <v>82</v>
      </c>
      <c r="L34" s="117">
        <f>LARGE(E34:J34,1)+LARGE(E34:J34,2)</f>
        <v>48</v>
      </c>
      <c r="M34" s="128">
        <f>LARGE(E34:J34,3)</f>
        <v>18</v>
      </c>
      <c r="N34" s="127">
        <f>LARGE(E34:J34,4)</f>
        <v>16</v>
      </c>
    </row>
    <row r="35" spans="1:14" ht="13.5" thickBot="1">
      <c r="A35">
        <f t="shared" si="1"/>
        <v>32</v>
      </c>
      <c r="B35" s="55">
        <f>1+B34</f>
        <v>32</v>
      </c>
      <c r="C35" s="42" t="str">
        <f>'D14-15'!C38</f>
        <v>BÖRJESSON Caroline</v>
      </c>
      <c r="D35" s="92" t="str">
        <f>'D14-15'!D38</f>
        <v>Valfjällets SLK</v>
      </c>
      <c r="E35" s="87">
        <f>'D14-15'!AG38</f>
        <v>22</v>
      </c>
      <c r="F35" s="80">
        <f>'D14-15'!AI38</f>
        <v>23</v>
      </c>
      <c r="G35" s="85">
        <f>'D14-15'!AK38</f>
        <v>0</v>
      </c>
      <c r="H35" s="80">
        <f>'D14-15'!AM38</f>
        <v>0</v>
      </c>
      <c r="I35" s="85">
        <f>'D14-15'!AO38</f>
        <v>20</v>
      </c>
      <c r="J35" s="103">
        <f>'D14-15'!AQ38</f>
        <v>22</v>
      </c>
      <c r="K35" s="173">
        <f>SUM(E35:J35)</f>
        <v>87</v>
      </c>
      <c r="L35" s="117">
        <f>LARGE(E35:J35,1)+LARGE(E35:J35,2)</f>
        <v>45</v>
      </c>
      <c r="M35" s="128">
        <f>LARGE(E35:J35,3)</f>
        <v>22</v>
      </c>
      <c r="N35" s="127">
        <f>LARGE(E35:J35,4)</f>
        <v>20</v>
      </c>
    </row>
    <row r="36" spans="1:14" ht="13.5" thickBot="1">
      <c r="A36">
        <f t="shared" si="1"/>
        <v>33</v>
      </c>
      <c r="B36" s="55">
        <f>1+B35</f>
        <v>33</v>
      </c>
      <c r="C36" s="42" t="str">
        <f>'D14-15'!C42</f>
        <v>FÄLLBOM Ebba</v>
      </c>
      <c r="D36" s="92" t="str">
        <f>'D14-15'!D42</f>
        <v>Leksands SLK</v>
      </c>
      <c r="E36" s="87">
        <f>'D14-15'!AG42</f>
        <v>18</v>
      </c>
      <c r="F36" s="80">
        <f>'D14-15'!AI42</f>
        <v>16</v>
      </c>
      <c r="G36" s="85">
        <f>'D14-15'!AK42</f>
        <v>0</v>
      </c>
      <c r="H36" s="80">
        <f>'D14-15'!AM42</f>
        <v>0</v>
      </c>
      <c r="I36" s="85">
        <f>'D14-15'!AO42</f>
        <v>22</v>
      </c>
      <c r="J36" s="103">
        <f>'D14-15'!AQ42</f>
        <v>23</v>
      </c>
      <c r="K36" s="173">
        <f>SUM(E36:J36)</f>
        <v>79</v>
      </c>
      <c r="L36" s="117">
        <f>LARGE(E36:J36,1)+LARGE(E36:J36,2)</f>
        <v>45</v>
      </c>
      <c r="M36" s="128">
        <f>LARGE(E36:J36,3)</f>
        <v>18</v>
      </c>
      <c r="N36" s="127">
        <f>LARGE(E36:J36,4)</f>
        <v>16</v>
      </c>
    </row>
    <row r="37" spans="1:14" ht="13.5" thickBot="1">
      <c r="A37">
        <f aca="true" t="shared" si="2" ref="A37:A52">1+A36</f>
        <v>34</v>
      </c>
      <c r="B37" s="55">
        <f>1+B36</f>
        <v>34</v>
      </c>
      <c r="C37" s="42" t="str">
        <f>'D14-15'!C45</f>
        <v>STÅHLBERG Anna</v>
      </c>
      <c r="D37" s="92" t="str">
        <f>'D14-15'!D45</f>
        <v>Karlskoga SK</v>
      </c>
      <c r="E37" s="87">
        <f>'D14-15'!AG45</f>
        <v>0</v>
      </c>
      <c r="F37" s="80">
        <f>'D14-15'!AI45</f>
        <v>0</v>
      </c>
      <c r="G37" s="85">
        <f>'D14-15'!AK45</f>
        <v>0</v>
      </c>
      <c r="H37" s="80">
        <f>'D14-15'!AM45</f>
        <v>0</v>
      </c>
      <c r="I37" s="85">
        <f>'D14-15'!AO45</f>
        <v>21</v>
      </c>
      <c r="J37" s="103">
        <f>'D14-15'!AQ45</f>
        <v>21</v>
      </c>
      <c r="K37" s="173">
        <f>SUM(E37:J37)</f>
        <v>42</v>
      </c>
      <c r="L37" s="117">
        <f>LARGE(E37:J37,1)+LARGE(E37:J37,2)</f>
        <v>42</v>
      </c>
      <c r="M37" s="128">
        <f>LARGE(E37:J37,3)</f>
        <v>0</v>
      </c>
      <c r="N37" s="127">
        <f>LARGE(E37:J37,4)</f>
        <v>0</v>
      </c>
    </row>
    <row r="38" spans="1:14" ht="13.5" thickBot="1">
      <c r="A38">
        <f t="shared" si="2"/>
        <v>35</v>
      </c>
      <c r="B38" s="55">
        <f>1+B37</f>
        <v>35</v>
      </c>
      <c r="C38" s="42" t="str">
        <f>'D14-15'!C29</f>
        <v>ANDERSON Victoria</v>
      </c>
      <c r="D38" s="92" t="str">
        <f>'D14-15'!D29</f>
        <v>IFK Falun</v>
      </c>
      <c r="E38" s="87">
        <f>'D14-15'!AG29</f>
        <v>20</v>
      </c>
      <c r="F38" s="80">
        <f>'D14-15'!AI29</f>
        <v>20</v>
      </c>
      <c r="G38" s="85">
        <f>'D14-15'!AK29</f>
        <v>0</v>
      </c>
      <c r="H38" s="80">
        <f>'D14-15'!AM29</f>
        <v>0</v>
      </c>
      <c r="I38" s="85">
        <f>'D14-15'!AO29</f>
        <v>0</v>
      </c>
      <c r="J38" s="103">
        <f>'D14-15'!AQ29</f>
        <v>0</v>
      </c>
      <c r="K38" s="173">
        <f>SUM(E38:J38)</f>
        <v>40</v>
      </c>
      <c r="L38" s="117">
        <f>LARGE(E38:J38,1)+LARGE(E38:J38,2)</f>
        <v>40</v>
      </c>
      <c r="M38" s="128">
        <f>LARGE(E38:J38,3)</f>
        <v>0</v>
      </c>
      <c r="N38" s="127">
        <f>LARGE(E38:J38,4)</f>
        <v>0</v>
      </c>
    </row>
    <row r="39" spans="1:14" ht="13.5" thickBot="1">
      <c r="A39">
        <f t="shared" si="2"/>
        <v>36</v>
      </c>
      <c r="B39" s="55">
        <f>1+B38</f>
        <v>36</v>
      </c>
      <c r="C39" s="42" t="str">
        <f>'D14-15'!C39</f>
        <v>BJURESÄTER Sigrid</v>
      </c>
      <c r="D39" s="92" t="str">
        <f>'D14-15'!D39</f>
        <v>Kils SLK</v>
      </c>
      <c r="E39" s="87">
        <f>'D14-15'!AG39</f>
        <v>0</v>
      </c>
      <c r="F39" s="80">
        <f>'D14-15'!AI39</f>
        <v>0</v>
      </c>
      <c r="G39" s="85">
        <f>'D14-15'!AK39</f>
        <v>0</v>
      </c>
      <c r="H39" s="80">
        <f>'D14-15'!AM39</f>
        <v>0</v>
      </c>
      <c r="I39" s="85">
        <f>'D14-15'!AO39</f>
        <v>18</v>
      </c>
      <c r="J39" s="103">
        <f>'D14-15'!AQ39</f>
        <v>20</v>
      </c>
      <c r="K39" s="173">
        <f>SUM(E39:J39)</f>
        <v>38</v>
      </c>
      <c r="L39" s="117">
        <f>LARGE(E39:J39,1)+LARGE(E39:J39,2)</f>
        <v>38</v>
      </c>
      <c r="M39" s="128">
        <f>LARGE(E39:J39,3)</f>
        <v>0</v>
      </c>
      <c r="N39" s="127">
        <f>LARGE(E39:J39,4)</f>
        <v>0</v>
      </c>
    </row>
    <row r="40" spans="1:14" ht="13.5" thickBot="1">
      <c r="A40">
        <f t="shared" si="2"/>
        <v>37</v>
      </c>
      <c r="B40" s="55">
        <f>1+B39</f>
        <v>37</v>
      </c>
      <c r="C40" s="42" t="str">
        <f>'D14-15'!C46</f>
        <v>HÅKONSEN Ida-Stina</v>
      </c>
      <c r="D40" s="92" t="str">
        <f>'D14-15'!D46</f>
        <v>Norrbärke SK Alpin</v>
      </c>
      <c r="E40" s="87">
        <f>'D14-15'!AG46</f>
        <v>0</v>
      </c>
      <c r="F40" s="80">
        <f>'D14-15'!AI46</f>
        <v>0</v>
      </c>
      <c r="G40" s="85">
        <f>'D14-15'!AK46</f>
        <v>0</v>
      </c>
      <c r="H40" s="80">
        <f>'D14-15'!AM46</f>
        <v>0</v>
      </c>
      <c r="I40" s="85">
        <f>'D14-15'!AO46</f>
        <v>19</v>
      </c>
      <c r="J40" s="103">
        <f>'D14-15'!AQ46</f>
        <v>19</v>
      </c>
      <c r="K40" s="173">
        <f>SUM(E40:J40)</f>
        <v>38</v>
      </c>
      <c r="L40" s="117">
        <f>LARGE(E40:J40,1)+LARGE(E40:J40,2)</f>
        <v>38</v>
      </c>
      <c r="M40" s="128">
        <f>LARGE(E40:J40,3)</f>
        <v>0</v>
      </c>
      <c r="N40" s="127">
        <f>LARGE(E40:J40,4)</f>
        <v>0</v>
      </c>
    </row>
    <row r="41" spans="1:14" ht="13.5" thickBot="1">
      <c r="A41">
        <f t="shared" si="2"/>
        <v>38</v>
      </c>
      <c r="B41" s="55">
        <f>1+B40</f>
        <v>38</v>
      </c>
      <c r="C41" s="42" t="str">
        <f>'D14-15'!C43</f>
        <v>HERTZBERG Maja</v>
      </c>
      <c r="D41" s="92" t="str">
        <f>'D14-15'!D43</f>
        <v>Karlstads SLK</v>
      </c>
      <c r="E41" s="87">
        <f>'D14-15'!AG43</f>
        <v>19</v>
      </c>
      <c r="F41" s="80">
        <f>'D14-15'!AI43</f>
        <v>17</v>
      </c>
      <c r="G41" s="85">
        <f>'D14-15'!AK43</f>
        <v>0</v>
      </c>
      <c r="H41" s="80">
        <f>'D14-15'!AM43</f>
        <v>0</v>
      </c>
      <c r="I41" s="85">
        <f>'D14-15'!AO43</f>
        <v>0</v>
      </c>
      <c r="J41" s="103">
        <f>'D14-15'!AQ43</f>
        <v>0</v>
      </c>
      <c r="K41" s="173">
        <f>SUM(E41:J41)</f>
        <v>36</v>
      </c>
      <c r="L41" s="117">
        <f>LARGE(E41:J41,1)+LARGE(E41:J41,2)</f>
        <v>36</v>
      </c>
      <c r="M41" s="128">
        <f>LARGE(E41:J41,3)</f>
        <v>0</v>
      </c>
      <c r="N41" s="127">
        <f>LARGE(E41:J41,4)</f>
        <v>0</v>
      </c>
    </row>
    <row r="42" spans="1:14" ht="13.5" thickBot="1">
      <c r="A42">
        <f t="shared" si="2"/>
        <v>39</v>
      </c>
      <c r="B42" s="55">
        <f>1+B41</f>
        <v>39</v>
      </c>
      <c r="C42" s="42" t="str">
        <f>'D14-15'!C48</f>
        <v>ARNESSON Laila</v>
      </c>
      <c r="D42" s="92" t="str">
        <f>'D14-15'!D48</f>
        <v>Karlstads SLK</v>
      </c>
      <c r="E42" s="87">
        <f>'D14-15'!AG48</f>
        <v>17</v>
      </c>
      <c r="F42" s="80">
        <f>'D14-15'!AI48</f>
        <v>15</v>
      </c>
      <c r="G42" s="85">
        <f>'D14-15'!AK48</f>
        <v>0</v>
      </c>
      <c r="H42" s="80">
        <f>'D14-15'!AM48</f>
        <v>0</v>
      </c>
      <c r="I42" s="85">
        <f>'D14-15'!AO48</f>
        <v>0</v>
      </c>
      <c r="J42" s="103">
        <f>'D14-15'!AQ48</f>
        <v>0</v>
      </c>
      <c r="K42" s="173">
        <f>SUM(E42:J42)</f>
        <v>32</v>
      </c>
      <c r="L42" s="117">
        <f>LARGE(E42:J42,1)+LARGE(E42:J42,2)</f>
        <v>32</v>
      </c>
      <c r="M42" s="128">
        <f>LARGE(E42:J42,3)</f>
        <v>0</v>
      </c>
      <c r="N42" s="127">
        <f>LARGE(E42:J42,4)</f>
        <v>0</v>
      </c>
    </row>
    <row r="43" spans="1:14" ht="13.5" thickBot="1">
      <c r="A43">
        <f t="shared" si="2"/>
        <v>40</v>
      </c>
      <c r="B43" s="55">
        <f>1+B42</f>
        <v>40</v>
      </c>
      <c r="C43" s="42" t="str">
        <f>'D14-15'!C28</f>
        <v>ANDERSSON Michaela</v>
      </c>
      <c r="D43" s="92" t="str">
        <f>'D14-15'!D28</f>
        <v>Örebro SLF</v>
      </c>
      <c r="E43" s="87">
        <f>'D14-15'!AG28</f>
        <v>0</v>
      </c>
      <c r="F43" s="80">
        <f>'D14-15'!AI28</f>
        <v>0</v>
      </c>
      <c r="G43" s="85">
        <f>'D14-15'!AK28</f>
        <v>0</v>
      </c>
      <c r="H43" s="80">
        <f>'D14-15'!AM28</f>
        <v>0</v>
      </c>
      <c r="I43" s="85">
        <f>'D14-15'!AO28</f>
        <v>0</v>
      </c>
      <c r="J43" s="103">
        <f>'D14-15'!AQ28</f>
        <v>0</v>
      </c>
      <c r="K43" s="173">
        <f>SUM(E43:J43)</f>
        <v>0</v>
      </c>
      <c r="L43" s="117">
        <f>LARGE(E43:J43,1)+LARGE(E43:J43,2)</f>
        <v>0</v>
      </c>
      <c r="M43" s="128">
        <f>LARGE(E43:J43,3)</f>
        <v>0</v>
      </c>
      <c r="N43" s="127">
        <f>LARGE(E43:J43,4)</f>
        <v>0</v>
      </c>
    </row>
    <row r="44" spans="1:14" ht="13.5" thickBot="1">
      <c r="A44">
        <f t="shared" si="2"/>
        <v>41</v>
      </c>
      <c r="B44" s="55">
        <f>1+B43</f>
        <v>41</v>
      </c>
      <c r="C44" s="42" t="str">
        <f>'D14-15'!C36</f>
        <v>OLSSON Tove</v>
      </c>
      <c r="D44" s="92" t="str">
        <f>'D14-15'!D36</f>
        <v>IFK Borlänge</v>
      </c>
      <c r="E44" s="87">
        <f>'D14-15'!AG36</f>
        <v>0</v>
      </c>
      <c r="F44" s="80">
        <f>'D14-15'!AI36</f>
        <v>0</v>
      </c>
      <c r="G44" s="85">
        <f>'D14-15'!AK36</f>
        <v>0</v>
      </c>
      <c r="H44" s="80">
        <f>'D14-15'!AM36</f>
        <v>0</v>
      </c>
      <c r="I44" s="85">
        <f>'D14-15'!AO36</f>
        <v>0</v>
      </c>
      <c r="J44" s="103">
        <f>'D14-15'!AQ36</f>
        <v>0</v>
      </c>
      <c r="K44" s="173">
        <f>SUM(E44:J44)</f>
        <v>0</v>
      </c>
      <c r="L44" s="117">
        <f>LARGE(E44:J44,1)+LARGE(E44:J44,2)</f>
        <v>0</v>
      </c>
      <c r="M44" s="128">
        <f>LARGE(E44:J44,3)</f>
        <v>0</v>
      </c>
      <c r="N44" s="127">
        <f>LARGE(E44:J44,4)</f>
        <v>0</v>
      </c>
    </row>
    <row r="45" spans="1:14" ht="13.5" thickBot="1">
      <c r="A45">
        <f t="shared" si="2"/>
        <v>42</v>
      </c>
      <c r="B45" s="55">
        <f>1+B44</f>
        <v>42</v>
      </c>
      <c r="C45" s="42" t="str">
        <f>'D14-15'!C40</f>
        <v>NORLING Klara</v>
      </c>
      <c r="D45" s="92" t="str">
        <f>'D14-15'!D40</f>
        <v>IFK Falun</v>
      </c>
      <c r="E45" s="87">
        <f>'D14-15'!AG40</f>
        <v>0</v>
      </c>
      <c r="F45" s="80">
        <f>'D14-15'!AI40</f>
        <v>0</v>
      </c>
      <c r="G45" s="85">
        <f>'D14-15'!AK40</f>
        <v>0</v>
      </c>
      <c r="H45" s="80">
        <f>'D14-15'!AM40</f>
        <v>0</v>
      </c>
      <c r="I45" s="85">
        <f>'D14-15'!AO40</f>
        <v>0</v>
      </c>
      <c r="J45" s="103">
        <f>'D14-15'!AQ40</f>
        <v>0</v>
      </c>
      <c r="K45" s="173">
        <f>SUM(E45:J45)</f>
        <v>0</v>
      </c>
      <c r="L45" s="117">
        <f>LARGE(E45:J45,1)+LARGE(E45:J45,2)</f>
        <v>0</v>
      </c>
      <c r="M45" s="128">
        <f>LARGE(E45:J45,3)</f>
        <v>0</v>
      </c>
      <c r="N45" s="127">
        <f>LARGE(E45:J45,4)</f>
        <v>0</v>
      </c>
    </row>
    <row r="46" spans="1:14" ht="13.5" thickBot="1">
      <c r="A46">
        <f t="shared" si="2"/>
        <v>43</v>
      </c>
      <c r="B46" s="55">
        <f>1+B45</f>
        <v>43</v>
      </c>
      <c r="C46" s="42" t="str">
        <f>'D14-15'!C44</f>
        <v>SUND Frida</v>
      </c>
      <c r="D46" s="92" t="str">
        <f>'D14-15'!D44</f>
        <v>Örebro SLF</v>
      </c>
      <c r="E46" s="87">
        <f>'D14-15'!AG44</f>
        <v>0</v>
      </c>
      <c r="F46" s="80">
        <f>'D14-15'!AI44</f>
        <v>0</v>
      </c>
      <c r="G46" s="85">
        <f>'D14-15'!AK44</f>
        <v>0</v>
      </c>
      <c r="H46" s="80">
        <f>'D14-15'!AM44</f>
        <v>0</v>
      </c>
      <c r="I46" s="85">
        <f>'D14-15'!AO44</f>
        <v>0</v>
      </c>
      <c r="J46" s="103">
        <f>'D14-15'!AQ44</f>
        <v>0</v>
      </c>
      <c r="K46" s="173">
        <f>SUM(E46:J46)</f>
        <v>0</v>
      </c>
      <c r="L46" s="117">
        <f>LARGE(E46:J46,1)+LARGE(E46:J46,2)</f>
        <v>0</v>
      </c>
      <c r="M46" s="128">
        <f>LARGE(E46:J46,3)</f>
        <v>0</v>
      </c>
      <c r="N46" s="127">
        <f>LARGE(E46:J46,4)</f>
        <v>0</v>
      </c>
    </row>
    <row r="47" spans="1:14" ht="13.5" thickBot="1">
      <c r="A47">
        <f t="shared" si="2"/>
        <v>44</v>
      </c>
      <c r="B47" s="55">
        <f>1+B46</f>
        <v>44</v>
      </c>
      <c r="C47" s="42" t="str">
        <f>'D14-15'!C47</f>
        <v>ROSÉN Andrea</v>
      </c>
      <c r="D47" s="92" t="str">
        <f>'D14-15'!D47</f>
        <v>Kils SLK</v>
      </c>
      <c r="E47" s="87">
        <f>'D14-15'!AG47</f>
        <v>0</v>
      </c>
      <c r="F47" s="80">
        <f>'D14-15'!AI47</f>
        <v>0</v>
      </c>
      <c r="G47" s="85">
        <f>'D14-15'!AK47</f>
        <v>0</v>
      </c>
      <c r="H47" s="80">
        <f>'D14-15'!AM47</f>
        <v>0</v>
      </c>
      <c r="I47" s="85">
        <f>'D14-15'!AO47</f>
        <v>0</v>
      </c>
      <c r="J47" s="103">
        <f>'D14-15'!AQ47</f>
        <v>0</v>
      </c>
      <c r="K47" s="173">
        <f>SUM(E47:J47)</f>
        <v>0</v>
      </c>
      <c r="L47" s="117">
        <f>LARGE(E47:J47,1)+LARGE(E47:J47,2)</f>
        <v>0</v>
      </c>
      <c r="M47" s="128">
        <f>LARGE(E47:J47,3)</f>
        <v>0</v>
      </c>
      <c r="N47" s="127">
        <f>LARGE(E47:J47,4)</f>
        <v>0</v>
      </c>
    </row>
    <row r="48" spans="1:14" ht="13.5" thickBot="1">
      <c r="A48">
        <f t="shared" si="2"/>
        <v>45</v>
      </c>
      <c r="B48" s="55">
        <v>45</v>
      </c>
      <c r="C48" s="42" t="str">
        <f>'D14-15'!C49</f>
        <v>FRANSSON Mathilda</v>
      </c>
      <c r="D48" s="92" t="str">
        <f>'D14-15'!D49</f>
        <v>Kils SLK</v>
      </c>
      <c r="E48" s="87">
        <f>'D14-15'!AG49</f>
        <v>0</v>
      </c>
      <c r="F48" s="80">
        <f>'D14-15'!AI49</f>
        <v>0</v>
      </c>
      <c r="G48" s="85">
        <f>'D14-15'!AK49</f>
        <v>0</v>
      </c>
      <c r="H48" s="80">
        <f>'D14-15'!AM49</f>
        <v>0</v>
      </c>
      <c r="I48" s="85">
        <f>'D14-15'!AO49</f>
        <v>0</v>
      </c>
      <c r="J48" s="103">
        <f>'D14-15'!AQ49</f>
        <v>0</v>
      </c>
      <c r="K48" s="173">
        <f>SUM(E48:J48)</f>
        <v>0</v>
      </c>
      <c r="L48" s="117">
        <f>LARGE(E48:J48,1)+LARGE(E48:J48,2)</f>
        <v>0</v>
      </c>
      <c r="M48" s="128">
        <f>LARGE(E48:J48,3)</f>
        <v>0</v>
      </c>
      <c r="N48" s="127">
        <f>LARGE(E48:J48,4)</f>
        <v>0</v>
      </c>
    </row>
    <row r="49" spans="1:14" ht="13.5" thickBot="1">
      <c r="A49">
        <f t="shared" si="2"/>
        <v>46</v>
      </c>
      <c r="B49" s="55">
        <f>1+B48</f>
        <v>46</v>
      </c>
      <c r="C49" s="42" t="str">
        <f>'D14-15'!C50</f>
        <v>HENRIKSSON Johanna</v>
      </c>
      <c r="D49" s="92" t="str">
        <f>'D14-15'!D50</f>
        <v>Kungsbergets AK</v>
      </c>
      <c r="E49" s="87">
        <f>'D14-15'!AG50</f>
        <v>0</v>
      </c>
      <c r="F49" s="80">
        <f>'D14-15'!AI50</f>
        <v>0</v>
      </c>
      <c r="G49" s="85">
        <f>'D14-15'!AK50</f>
        <v>0</v>
      </c>
      <c r="H49" s="80">
        <f>'D14-15'!AM50</f>
        <v>0</v>
      </c>
      <c r="I49" s="85">
        <f>'D14-15'!AO50</f>
        <v>0</v>
      </c>
      <c r="J49" s="103">
        <f>'D14-15'!AQ50</f>
        <v>0</v>
      </c>
      <c r="K49" s="173">
        <f>SUM(E49:J49)</f>
        <v>0</v>
      </c>
      <c r="L49" s="117">
        <f>LARGE(E49:J49,1)+LARGE(E49:J49,2)</f>
        <v>0</v>
      </c>
      <c r="M49" s="128">
        <f>LARGE(E49:J49,3)</f>
        <v>0</v>
      </c>
      <c r="N49" s="127">
        <f>LARGE(E49:J49,4)</f>
        <v>0</v>
      </c>
    </row>
    <row r="50" spans="1:14" ht="13.5" thickBot="1">
      <c r="A50">
        <f t="shared" si="2"/>
        <v>47</v>
      </c>
      <c r="B50" s="55">
        <f>1+B49</f>
        <v>47</v>
      </c>
      <c r="C50" s="42">
        <f>'D14-15'!C51</f>
        <v>0</v>
      </c>
      <c r="D50" s="92">
        <f>'D14-15'!D51</f>
        <v>0</v>
      </c>
      <c r="E50" s="87">
        <f>'D14-15'!AG51</f>
        <v>0</v>
      </c>
      <c r="F50" s="80">
        <f>'D14-15'!AI51</f>
        <v>0</v>
      </c>
      <c r="G50" s="85">
        <f>'D14-15'!AK51</f>
        <v>0</v>
      </c>
      <c r="H50" s="80">
        <f>'D14-15'!AM51</f>
        <v>0</v>
      </c>
      <c r="I50" s="85">
        <f>'D14-15'!AO51</f>
        <v>0</v>
      </c>
      <c r="J50" s="103">
        <f>'D14-15'!AQ51</f>
        <v>0</v>
      </c>
      <c r="K50" s="173">
        <f>SUM(E50:J50)</f>
        <v>0</v>
      </c>
      <c r="L50" s="117">
        <f>LARGE(E50:J50,1)+LARGE(E50:J50,2)</f>
        <v>0</v>
      </c>
      <c r="M50" s="128">
        <f>LARGE(E50:J50,3)</f>
        <v>0</v>
      </c>
      <c r="N50" s="127">
        <f>LARGE(E50:J50,4)</f>
        <v>0</v>
      </c>
    </row>
    <row r="51" spans="1:14" ht="13.5" thickBot="1">
      <c r="A51">
        <f t="shared" si="2"/>
        <v>48</v>
      </c>
      <c r="B51" s="55">
        <v>48</v>
      </c>
      <c r="C51" s="42">
        <f>'D14-15'!C52</f>
        <v>0</v>
      </c>
      <c r="D51" s="92">
        <f>'D14-15'!D52</f>
        <v>0</v>
      </c>
      <c r="E51" s="87">
        <f>'D14-15'!AG52</f>
        <v>0</v>
      </c>
      <c r="F51" s="80">
        <f>'D14-15'!AI52</f>
        <v>0</v>
      </c>
      <c r="G51" s="85">
        <f>'D14-15'!AK52</f>
        <v>0</v>
      </c>
      <c r="H51" s="80">
        <f>'D14-15'!AM52</f>
        <v>0</v>
      </c>
      <c r="I51" s="85">
        <f>'D14-15'!AO52</f>
        <v>0</v>
      </c>
      <c r="J51" s="103">
        <f>'D14-15'!AQ52</f>
        <v>0</v>
      </c>
      <c r="K51" s="173">
        <f>SUM(E51:J51)</f>
        <v>0</v>
      </c>
      <c r="L51" s="117">
        <f>LARGE(E51:J51,1)+LARGE(E51:J51,2)</f>
        <v>0</v>
      </c>
      <c r="M51" s="128">
        <f>LARGE(E51:J51,3)</f>
        <v>0</v>
      </c>
      <c r="N51" s="127">
        <f>LARGE(E51:J51,4)</f>
        <v>0</v>
      </c>
    </row>
    <row r="52" spans="1:14" ht="13.5" thickBot="1">
      <c r="A52">
        <f t="shared" si="2"/>
        <v>49</v>
      </c>
      <c r="B52" s="55">
        <f>1+B51</f>
        <v>49</v>
      </c>
      <c r="C52" s="42">
        <f>'D14-15'!C53</f>
        <v>0</v>
      </c>
      <c r="D52" s="92">
        <f>'D14-15'!D53</f>
        <v>0</v>
      </c>
      <c r="E52" s="87">
        <f>'D14-15'!AG53</f>
        <v>0</v>
      </c>
      <c r="F52" s="80">
        <f>'D14-15'!AI53</f>
        <v>0</v>
      </c>
      <c r="G52" s="85">
        <f>'D14-15'!AK53</f>
        <v>0</v>
      </c>
      <c r="H52" s="80">
        <f>'D14-15'!AM53</f>
        <v>0</v>
      </c>
      <c r="I52" s="85">
        <f>'D14-15'!AO53</f>
        <v>0</v>
      </c>
      <c r="J52" s="103">
        <f>'D14-15'!AQ53</f>
        <v>0</v>
      </c>
      <c r="K52" s="173">
        <f>SUM(E52:J52)</f>
        <v>0</v>
      </c>
      <c r="L52" s="117">
        <f>LARGE(E52:J52,1)+LARGE(E52:J52,2)</f>
        <v>0</v>
      </c>
      <c r="M52" s="128">
        <f>LARGE(E52:J52,3)</f>
        <v>0</v>
      </c>
      <c r="N52" s="127">
        <f>LARGE(E52:J52,4)</f>
        <v>0</v>
      </c>
    </row>
    <row r="53" spans="1:14" ht="13.5" thickBot="1">
      <c r="A53">
        <f aca="true" t="shared" si="3" ref="A53:A63">1+A52</f>
        <v>50</v>
      </c>
      <c r="B53" s="55">
        <f>1+B52</f>
        <v>50</v>
      </c>
      <c r="C53" s="42">
        <f>'D14-15'!C54</f>
        <v>0</v>
      </c>
      <c r="D53" s="92">
        <f>'D14-15'!D54</f>
        <v>0</v>
      </c>
      <c r="E53" s="87">
        <f>'D14-15'!AG54</f>
        <v>0</v>
      </c>
      <c r="F53" s="80">
        <f>'D14-15'!AI54</f>
        <v>0</v>
      </c>
      <c r="G53" s="85">
        <f>'D14-15'!AK54</f>
        <v>0</v>
      </c>
      <c r="H53" s="80">
        <f>'D14-15'!AM54</f>
        <v>0</v>
      </c>
      <c r="I53" s="85">
        <f>'D14-15'!AO54</f>
        <v>0</v>
      </c>
      <c r="J53" s="103">
        <f>'D14-15'!AQ54</f>
        <v>0</v>
      </c>
      <c r="K53" s="173">
        <f>SUM(E53:J53)</f>
        <v>0</v>
      </c>
      <c r="L53" s="117">
        <f>LARGE(E53:J53,1)+LARGE(E53:J53,2)</f>
        <v>0</v>
      </c>
      <c r="M53" s="128">
        <f>LARGE(E53:J53,3)</f>
        <v>0</v>
      </c>
      <c r="N53" s="127">
        <f>LARGE(E53:J53,4)</f>
        <v>0</v>
      </c>
    </row>
    <row r="54" spans="1:14" ht="13.5" thickBot="1">
      <c r="A54">
        <f t="shared" si="3"/>
        <v>51</v>
      </c>
      <c r="B54" s="55">
        <f>1+B53</f>
        <v>51</v>
      </c>
      <c r="C54" s="42">
        <f>'D14-15'!C55</f>
        <v>0</v>
      </c>
      <c r="D54" s="92">
        <f>'D14-15'!D55</f>
        <v>0</v>
      </c>
      <c r="E54" s="87">
        <f>'D14-15'!AG55</f>
        <v>0</v>
      </c>
      <c r="F54" s="80">
        <f>'D14-15'!AI55</f>
        <v>0</v>
      </c>
      <c r="G54" s="85">
        <f>'D14-15'!AK55</f>
        <v>0</v>
      </c>
      <c r="H54" s="80">
        <f>'D14-15'!AM55</f>
        <v>0</v>
      </c>
      <c r="I54" s="85">
        <f>'D14-15'!AO55</f>
        <v>0</v>
      </c>
      <c r="J54" s="103">
        <f>'D14-15'!AQ55</f>
        <v>0</v>
      </c>
      <c r="K54" s="173">
        <f>SUM(E54:J54)</f>
        <v>0</v>
      </c>
      <c r="L54" s="117">
        <f>LARGE(E54:J54,1)+LARGE(E54:J54,2)</f>
        <v>0</v>
      </c>
      <c r="M54" s="128">
        <f>LARGE(E54:J54,3)</f>
        <v>0</v>
      </c>
      <c r="N54" s="127">
        <f>LARGE(E54:J54,4)</f>
        <v>0</v>
      </c>
    </row>
    <row r="55" spans="1:14" ht="13.5" thickBot="1">
      <c r="A55">
        <f t="shared" si="3"/>
        <v>52</v>
      </c>
      <c r="B55" s="55">
        <f>1+B54</f>
        <v>52</v>
      </c>
      <c r="C55" s="42">
        <f>'D14-15'!C56</f>
        <v>0</v>
      </c>
      <c r="D55" s="92">
        <f>'D14-15'!D56</f>
        <v>0</v>
      </c>
      <c r="E55" s="87">
        <f>'D14-15'!AG56</f>
        <v>0</v>
      </c>
      <c r="F55" s="80">
        <f>'D14-15'!AI56</f>
        <v>0</v>
      </c>
      <c r="G55" s="85">
        <f>'D14-15'!AK56</f>
        <v>0</v>
      </c>
      <c r="H55" s="80">
        <f>'D14-15'!AM56</f>
        <v>0</v>
      </c>
      <c r="I55" s="85">
        <f>'D14-15'!AO56</f>
        <v>0</v>
      </c>
      <c r="J55" s="103">
        <f>'D14-15'!AQ56</f>
        <v>0</v>
      </c>
      <c r="K55" s="173">
        <f>SUM(E55:J55)</f>
        <v>0</v>
      </c>
      <c r="L55" s="117">
        <f>LARGE(E55:J55,1)+LARGE(E55:J55,2)</f>
        <v>0</v>
      </c>
      <c r="M55" s="128">
        <f>LARGE(E55:J55,3)</f>
        <v>0</v>
      </c>
      <c r="N55" s="127">
        <f>LARGE(E55:J55,4)</f>
        <v>0</v>
      </c>
    </row>
    <row r="56" spans="1:14" ht="13.5" thickBot="1">
      <c r="A56">
        <f t="shared" si="3"/>
        <v>53</v>
      </c>
      <c r="B56" s="55">
        <f>1+B55</f>
        <v>53</v>
      </c>
      <c r="C56" s="42">
        <f>'D14-15'!C57</f>
        <v>0</v>
      </c>
      <c r="D56" s="92">
        <f>'D14-15'!D57</f>
        <v>0</v>
      </c>
      <c r="E56" s="87">
        <f>'D14-15'!AG57</f>
        <v>0</v>
      </c>
      <c r="F56" s="80">
        <f>'D14-15'!AI57</f>
        <v>0</v>
      </c>
      <c r="G56" s="85">
        <f>'D14-15'!AK57</f>
        <v>0</v>
      </c>
      <c r="H56" s="80">
        <f>'D14-15'!AM57</f>
        <v>0</v>
      </c>
      <c r="I56" s="85">
        <f>'D14-15'!AO57</f>
        <v>0</v>
      </c>
      <c r="J56" s="103">
        <f>'D14-15'!AQ57</f>
        <v>0</v>
      </c>
      <c r="K56" s="173">
        <f>SUM(E56:J56)</f>
        <v>0</v>
      </c>
      <c r="L56" s="117">
        <f>LARGE(E56:J56,1)+LARGE(E56:J56,2)</f>
        <v>0</v>
      </c>
      <c r="M56" s="128">
        <f>LARGE(E56:J56,3)</f>
        <v>0</v>
      </c>
      <c r="N56" s="127">
        <f>LARGE(E56:J56,4)</f>
        <v>0</v>
      </c>
    </row>
    <row r="57" spans="1:14" ht="13.5" thickBot="1">
      <c r="A57">
        <f t="shared" si="3"/>
        <v>54</v>
      </c>
      <c r="B57" s="55">
        <f>1+B56</f>
        <v>54</v>
      </c>
      <c r="C57" s="42">
        <f>'D14-15'!C58</f>
        <v>0</v>
      </c>
      <c r="D57" s="92">
        <f>'D14-15'!D58</f>
        <v>0</v>
      </c>
      <c r="E57" s="87">
        <f>'D14-15'!AG58</f>
        <v>0</v>
      </c>
      <c r="F57" s="80">
        <f>'D14-15'!AI58</f>
        <v>0</v>
      </c>
      <c r="G57" s="85">
        <f>'D14-15'!AK58</f>
        <v>0</v>
      </c>
      <c r="H57" s="80">
        <f>'D14-15'!AM58</f>
        <v>0</v>
      </c>
      <c r="I57" s="85">
        <f>'D14-15'!AO58</f>
        <v>0</v>
      </c>
      <c r="J57" s="103">
        <f>'D14-15'!AQ58</f>
        <v>0</v>
      </c>
      <c r="K57" s="173">
        <f>SUM(E57:J57)</f>
        <v>0</v>
      </c>
      <c r="L57" s="117">
        <f>LARGE(E57:J57,1)+LARGE(E57:J57,2)</f>
        <v>0</v>
      </c>
      <c r="M57" s="128">
        <f>LARGE(E57:J57,3)</f>
        <v>0</v>
      </c>
      <c r="N57" s="127">
        <f>LARGE(E57:J57,4)</f>
        <v>0</v>
      </c>
    </row>
    <row r="58" spans="1:14" ht="13.5" thickBot="1">
      <c r="A58">
        <f t="shared" si="3"/>
        <v>55</v>
      </c>
      <c r="B58" s="55">
        <f>1+B57</f>
        <v>55</v>
      </c>
      <c r="C58" s="42">
        <f>'D14-15'!C59</f>
        <v>0</v>
      </c>
      <c r="D58" s="92">
        <f>'D14-15'!D59</f>
        <v>0</v>
      </c>
      <c r="E58" s="87">
        <f>'D14-15'!AG59</f>
        <v>0</v>
      </c>
      <c r="F58" s="80">
        <f>'D14-15'!AI59</f>
        <v>0</v>
      </c>
      <c r="G58" s="85">
        <f>'D14-15'!AK59</f>
        <v>0</v>
      </c>
      <c r="H58" s="80">
        <f>'D14-15'!AM59</f>
        <v>0</v>
      </c>
      <c r="I58" s="85">
        <f>'D14-15'!AO59</f>
        <v>0</v>
      </c>
      <c r="J58" s="103">
        <f>'D14-15'!AQ59</f>
        <v>0</v>
      </c>
      <c r="K58" s="173">
        <f>SUM(E58:J58)</f>
        <v>0</v>
      </c>
      <c r="L58" s="117">
        <f>LARGE(E58:J58,1)+LARGE(E58:J58,2)</f>
        <v>0</v>
      </c>
      <c r="M58" s="128">
        <f>LARGE(E58:J58,3)</f>
        <v>0</v>
      </c>
      <c r="N58" s="127">
        <f>LARGE(E58:J58,4)</f>
        <v>0</v>
      </c>
    </row>
    <row r="59" spans="1:14" ht="13.5" thickBot="1">
      <c r="A59">
        <f t="shared" si="3"/>
        <v>56</v>
      </c>
      <c r="B59" s="55">
        <v>56</v>
      </c>
      <c r="C59" s="42">
        <f>'D14-15'!C60</f>
        <v>0</v>
      </c>
      <c r="D59" s="92">
        <f>'D14-15'!D60</f>
        <v>0</v>
      </c>
      <c r="E59" s="87">
        <f>'D14-15'!AG60</f>
        <v>0</v>
      </c>
      <c r="F59" s="80">
        <f>'D14-15'!AI60</f>
        <v>0</v>
      </c>
      <c r="G59" s="85">
        <f>'D14-15'!AK60</f>
        <v>0</v>
      </c>
      <c r="H59" s="80">
        <f>'D14-15'!AM60</f>
        <v>0</v>
      </c>
      <c r="I59" s="85">
        <f>'D14-15'!AO60</f>
        <v>0</v>
      </c>
      <c r="J59" s="103">
        <f>'D14-15'!AQ60</f>
        <v>0</v>
      </c>
      <c r="K59" s="173">
        <f>SUM(E59:J59)</f>
        <v>0</v>
      </c>
      <c r="L59" s="117">
        <f>LARGE(E59:J59,1)+LARGE(E59:J59,2)</f>
        <v>0</v>
      </c>
      <c r="M59" s="128">
        <f>LARGE(E59:J59,3)</f>
        <v>0</v>
      </c>
      <c r="N59" s="127">
        <f>LARGE(E59:J59,4)</f>
        <v>0</v>
      </c>
    </row>
    <row r="60" spans="1:14" ht="13.5" thickBot="1">
      <c r="A60">
        <f t="shared" si="3"/>
        <v>57</v>
      </c>
      <c r="B60" s="55">
        <v>57</v>
      </c>
      <c r="C60" s="42">
        <f>'D14-15'!C61</f>
        <v>0</v>
      </c>
      <c r="D60" s="92">
        <f>'D14-15'!D61</f>
        <v>0</v>
      </c>
      <c r="E60" s="87">
        <f>'D14-15'!AG61</f>
        <v>0</v>
      </c>
      <c r="F60" s="80">
        <f>'D14-15'!AI61</f>
        <v>0</v>
      </c>
      <c r="G60" s="85">
        <f>'D14-15'!AK61</f>
        <v>0</v>
      </c>
      <c r="H60" s="80">
        <f>'D14-15'!AM61</f>
        <v>0</v>
      </c>
      <c r="I60" s="85">
        <f>'D14-15'!AO61</f>
        <v>0</v>
      </c>
      <c r="J60" s="103">
        <f>'D14-15'!AQ61</f>
        <v>0</v>
      </c>
      <c r="K60" s="173">
        <f>SUM(E60:J60)</f>
        <v>0</v>
      </c>
      <c r="L60" s="117">
        <f>LARGE(E60:J60,1)+LARGE(E60:J60,2)</f>
        <v>0</v>
      </c>
      <c r="M60" s="128">
        <f>LARGE(E60:J60,3)</f>
        <v>0</v>
      </c>
      <c r="N60" s="127">
        <f>LARGE(E60:J60,4)</f>
        <v>0</v>
      </c>
    </row>
    <row r="61" spans="1:14" ht="13.5" thickBot="1">
      <c r="A61">
        <f t="shared" si="3"/>
        <v>58</v>
      </c>
      <c r="B61" s="55">
        <v>58</v>
      </c>
      <c r="C61" s="42">
        <f>'D14-15'!C62</f>
        <v>0</v>
      </c>
      <c r="D61" s="92">
        <f>'D14-15'!D62</f>
        <v>0</v>
      </c>
      <c r="E61" s="87">
        <f>'D14-15'!AG62</f>
        <v>0</v>
      </c>
      <c r="F61" s="80">
        <f>'D14-15'!AI62</f>
        <v>0</v>
      </c>
      <c r="G61" s="85">
        <f>'D14-15'!AK62</f>
        <v>0</v>
      </c>
      <c r="H61" s="80">
        <f>'D14-15'!AM62</f>
        <v>0</v>
      </c>
      <c r="I61" s="85">
        <f>'D14-15'!AO62</f>
        <v>0</v>
      </c>
      <c r="J61" s="103">
        <f>'D14-15'!AQ62</f>
        <v>0</v>
      </c>
      <c r="K61" s="173">
        <f>SUM(E61:J61)</f>
        <v>0</v>
      </c>
      <c r="L61" s="117">
        <f>LARGE(E61:J61,1)+LARGE(E61:J61,2)</f>
        <v>0</v>
      </c>
      <c r="M61" s="128">
        <f>LARGE(E61:J61,3)</f>
        <v>0</v>
      </c>
      <c r="N61" s="127">
        <f>LARGE(E61:J61,4)</f>
        <v>0</v>
      </c>
    </row>
    <row r="62" spans="1:14" ht="13.5" thickBot="1">
      <c r="A62">
        <f t="shared" si="3"/>
        <v>59</v>
      </c>
      <c r="B62" s="55">
        <v>59</v>
      </c>
      <c r="C62" s="42">
        <f>'D14-15'!C63</f>
        <v>0</v>
      </c>
      <c r="D62" s="92">
        <f>'D14-15'!D63</f>
        <v>0</v>
      </c>
      <c r="E62" s="87">
        <f>'D14-15'!AG63</f>
        <v>0</v>
      </c>
      <c r="F62" s="80">
        <f>'D14-15'!AI63</f>
        <v>0</v>
      </c>
      <c r="G62" s="85">
        <f>'D14-15'!AK63</f>
        <v>0</v>
      </c>
      <c r="H62" s="80">
        <f>'D14-15'!AM63</f>
        <v>0</v>
      </c>
      <c r="I62" s="85">
        <f>'D14-15'!AO63</f>
        <v>0</v>
      </c>
      <c r="J62" s="103">
        <f>'D14-15'!AQ63</f>
        <v>0</v>
      </c>
      <c r="K62" s="173">
        <f>SUM(E62:J62)</f>
        <v>0</v>
      </c>
      <c r="L62" s="117">
        <f>LARGE(E62:J62,1)+LARGE(E62:J62,2)</f>
        <v>0</v>
      </c>
      <c r="M62" s="128">
        <f>LARGE(E62:J62,3)</f>
        <v>0</v>
      </c>
      <c r="N62" s="127">
        <f>LARGE(E62:J62,4)</f>
        <v>0</v>
      </c>
    </row>
    <row r="63" spans="1:14" ht="13.5" thickBot="1">
      <c r="A63">
        <f t="shared" si="3"/>
        <v>60</v>
      </c>
      <c r="B63" s="56">
        <v>60</v>
      </c>
      <c r="C63" s="42">
        <f>'D14-15'!C64</f>
        <v>0</v>
      </c>
      <c r="D63" s="92">
        <f>'D14-15'!D64</f>
        <v>0</v>
      </c>
      <c r="E63" s="87">
        <f>'D14-15'!AG64</f>
        <v>0</v>
      </c>
      <c r="F63" s="80">
        <f>'D14-15'!AI64</f>
        <v>0</v>
      </c>
      <c r="G63" s="85">
        <f>'D14-15'!AK64</f>
        <v>0</v>
      </c>
      <c r="H63" s="80">
        <f>'D14-15'!AM64</f>
        <v>0</v>
      </c>
      <c r="I63" s="85">
        <f>'D14-15'!AO64</f>
        <v>0</v>
      </c>
      <c r="J63" s="103">
        <f>'D14-15'!AQ64</f>
        <v>0</v>
      </c>
      <c r="K63" s="124">
        <f>SUM(E63:J63)</f>
        <v>0</v>
      </c>
      <c r="L63" s="117">
        <f>LARGE(E63:J63,1)+LARGE(E63:J63,2)</f>
        <v>0</v>
      </c>
      <c r="M63" s="128">
        <f>LARGE(E63:J63,3)</f>
        <v>0</v>
      </c>
      <c r="N63" s="127">
        <f>LARGE(E63:J63,4)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8" t="s">
        <v>15</v>
      </c>
    </row>
    <row r="2" spans="1:6" s="31" customFormat="1" ht="13.5" thickBot="1">
      <c r="A2" s="41" t="s">
        <v>3</v>
      </c>
      <c r="B2" s="41" t="s">
        <v>4</v>
      </c>
      <c r="C2" s="41" t="s">
        <v>10</v>
      </c>
      <c r="D2" s="41" t="s">
        <v>11</v>
      </c>
      <c r="E2" s="41" t="s">
        <v>12</v>
      </c>
      <c r="F2" s="41" t="s">
        <v>13</v>
      </c>
    </row>
    <row r="3" spans="1:5" s="31" customFormat="1" ht="15.75">
      <c r="A3" s="32"/>
      <c r="B3" s="33"/>
      <c r="C3" s="33"/>
      <c r="D3" s="34"/>
      <c r="E3" s="34"/>
    </row>
    <row r="4" spans="1:6" ht="15.75">
      <c r="A4" s="32" t="s">
        <v>16</v>
      </c>
      <c r="B4" s="33" t="s">
        <v>17</v>
      </c>
      <c r="C4" s="33" t="s">
        <v>27</v>
      </c>
      <c r="D4" s="34">
        <v>39134</v>
      </c>
      <c r="E4" s="34">
        <v>39139</v>
      </c>
      <c r="F4" s="31"/>
    </row>
    <row r="5" spans="1:6" ht="15">
      <c r="A5" s="29" t="s">
        <v>28</v>
      </c>
      <c r="B5" s="33" t="s">
        <v>29</v>
      </c>
      <c r="C5" s="33" t="s">
        <v>27</v>
      </c>
      <c r="D5" s="30">
        <v>39134</v>
      </c>
      <c r="E5" s="30">
        <v>39139</v>
      </c>
      <c r="F5" s="31"/>
    </row>
    <row r="6" spans="1:6" ht="15">
      <c r="A6" s="35" t="s">
        <v>22</v>
      </c>
      <c r="B6" t="s">
        <v>23</v>
      </c>
      <c r="C6" t="s">
        <v>27</v>
      </c>
      <c r="D6" s="30">
        <v>39134</v>
      </c>
      <c r="E6" s="30">
        <v>39139</v>
      </c>
      <c r="F6" s="31"/>
    </row>
    <row r="7" spans="1:6" ht="15.75">
      <c r="A7" s="32"/>
      <c r="B7" s="33"/>
      <c r="C7" s="33"/>
      <c r="D7" s="34"/>
      <c r="E7" s="34"/>
      <c r="F7" s="31"/>
    </row>
    <row r="8" spans="1:6" ht="15">
      <c r="A8" s="35" t="s">
        <v>21</v>
      </c>
      <c r="B8" s="33" t="s">
        <v>20</v>
      </c>
      <c r="C8" t="s">
        <v>30</v>
      </c>
      <c r="D8" s="30">
        <v>39131</v>
      </c>
      <c r="E8" s="30">
        <v>39136</v>
      </c>
      <c r="F8" s="31"/>
    </row>
    <row r="9" spans="1:6" ht="15">
      <c r="A9" s="35" t="s">
        <v>24</v>
      </c>
      <c r="B9" t="s">
        <v>31</v>
      </c>
      <c r="C9" t="s">
        <v>30</v>
      </c>
      <c r="D9" s="30">
        <v>39131</v>
      </c>
      <c r="E9" s="30">
        <v>39136</v>
      </c>
      <c r="F9" s="31"/>
    </row>
    <row r="10" spans="1:6" ht="15.75">
      <c r="A10" s="32"/>
      <c r="B10" s="33"/>
      <c r="C10" s="33"/>
      <c r="D10" s="34"/>
      <c r="E10" s="34"/>
      <c r="F10" s="31"/>
    </row>
    <row r="11" spans="1:5" ht="15.75">
      <c r="A11" s="32" t="s">
        <v>18</v>
      </c>
      <c r="B11" s="33" t="s">
        <v>29</v>
      </c>
      <c r="C11" s="33" t="s">
        <v>32</v>
      </c>
      <c r="D11" s="34">
        <v>39139</v>
      </c>
      <c r="E11" s="34">
        <v>39145</v>
      </c>
    </row>
    <row r="13" spans="1:5" ht="15">
      <c r="A13" s="29" t="s">
        <v>19</v>
      </c>
      <c r="B13" s="33" t="s">
        <v>26</v>
      </c>
      <c r="C13" s="33" t="s">
        <v>34</v>
      </c>
      <c r="D13" s="30">
        <v>39146</v>
      </c>
      <c r="E13" s="30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2012-02-20T07:05:29Z</cp:lastPrinted>
  <dcterms:created xsi:type="dcterms:W3CDTF">2012-01-21T16:45:49Z</dcterms:created>
  <dcterms:modified xsi:type="dcterms:W3CDTF">2012-02-20T10:32:43Z</dcterms:modified>
  <cp:category/>
  <cp:version/>
  <cp:contentType/>
  <cp:contentStatus/>
</cp:coreProperties>
</file>